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105" yWindow="-60" windowWidth="16710" windowHeight="12615" tabRatio="796"/>
  </bookViews>
  <sheets>
    <sheet name="6Вы" sheetId="6" r:id="rId1"/>
  </sheets>
  <definedNames>
    <definedName name="Z_500C2F4F_1743_499A_A051_20565DBF52B2_.wvu.PrintArea" localSheetId="0" hidden="1">'6Вы'!$A$1:$U$91</definedName>
    <definedName name="_xlnm.Print_Area" localSheetId="0">'6Вы'!$A$1:$U$94</definedName>
  </definedNames>
  <calcPr calcId="125725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90" i="6"/>
  <c r="K90"/>
  <c r="L90"/>
  <c r="M90"/>
  <c r="N90"/>
  <c r="O90"/>
  <c r="P90"/>
  <c r="Q90"/>
  <c r="R90"/>
  <c r="S90"/>
  <c r="T90"/>
  <c r="I90"/>
  <c r="G68"/>
  <c r="R64"/>
  <c r="R63"/>
  <c r="G61"/>
  <c r="E61"/>
  <c r="G58"/>
  <c r="E58"/>
  <c r="P92"/>
  <c r="R92"/>
  <c r="P93"/>
  <c r="P91"/>
  <c r="R91"/>
  <c r="P62"/>
  <c r="R62"/>
  <c r="T62"/>
  <c r="P63"/>
  <c r="T63"/>
  <c r="P64"/>
  <c r="T64"/>
  <c r="P65"/>
  <c r="R65"/>
  <c r="T65"/>
  <c r="P66"/>
  <c r="R66"/>
  <c r="T66"/>
  <c r="P67"/>
  <c r="R67"/>
  <c r="T67"/>
  <c r="P68"/>
  <c r="R68"/>
  <c r="T68"/>
  <c r="P69"/>
  <c r="R69"/>
  <c r="T69"/>
  <c r="P70"/>
  <c r="R70"/>
  <c r="T70"/>
  <c r="P71"/>
  <c r="R71"/>
  <c r="T71"/>
  <c r="S50" l="1"/>
  <c r="F52"/>
  <c r="F50" s="1"/>
  <c r="G52"/>
  <c r="G50" s="1"/>
  <c r="H52"/>
  <c r="H50" s="1"/>
  <c r="I52"/>
  <c r="I50" s="1"/>
  <c r="J52"/>
  <c r="J50" s="1"/>
  <c r="K52"/>
  <c r="K50" s="1"/>
  <c r="L52"/>
  <c r="L50" s="1"/>
  <c r="M52"/>
  <c r="M50" s="1"/>
  <c r="N52"/>
  <c r="N50" s="1"/>
  <c r="O52"/>
  <c r="O50" s="1"/>
  <c r="Q52"/>
  <c r="Q50" s="1"/>
  <c r="S52"/>
  <c r="E52"/>
  <c r="E50" s="1"/>
  <c r="F56"/>
  <c r="F54" s="1"/>
  <c r="G56"/>
  <c r="G54" s="1"/>
  <c r="H56"/>
  <c r="H54" s="1"/>
  <c r="I56"/>
  <c r="I54" s="1"/>
  <c r="J56"/>
  <c r="J54" s="1"/>
  <c r="K56"/>
  <c r="K54" s="1"/>
  <c r="L56"/>
  <c r="L54" s="1"/>
  <c r="M56"/>
  <c r="M54" s="1"/>
  <c r="N56"/>
  <c r="N54" s="1"/>
  <c r="O56"/>
  <c r="O54" s="1"/>
  <c r="Q56"/>
  <c r="Q54" s="1"/>
  <c r="S56"/>
  <c r="S54" s="1"/>
  <c r="E56"/>
  <c r="E54" s="1"/>
  <c r="F90"/>
  <c r="F27" s="1"/>
  <c r="G90"/>
  <c r="G27" s="1"/>
  <c r="H90"/>
  <c r="H27" s="1"/>
  <c r="I27"/>
  <c r="J27"/>
  <c r="K27"/>
  <c r="L27"/>
  <c r="M27"/>
  <c r="N27"/>
  <c r="O27"/>
  <c r="Q27"/>
  <c r="S27"/>
  <c r="E90"/>
  <c r="E27" s="1"/>
  <c r="P22"/>
  <c r="P24"/>
  <c r="P25"/>
  <c r="P26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51"/>
  <c r="P53"/>
  <c r="P52" s="1"/>
  <c r="P55"/>
  <c r="P57"/>
  <c r="P58"/>
  <c r="P59"/>
  <c r="P60"/>
  <c r="P6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27"/>
  <c r="R22"/>
  <c r="R24"/>
  <c r="R25"/>
  <c r="R26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51"/>
  <c r="R53"/>
  <c r="R52" s="1"/>
  <c r="R55"/>
  <c r="R57"/>
  <c r="R58"/>
  <c r="R59"/>
  <c r="R60"/>
  <c r="R6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27"/>
  <c r="T22"/>
  <c r="T24"/>
  <c r="T25"/>
  <c r="T26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51"/>
  <c r="T53"/>
  <c r="T52" s="1"/>
  <c r="T55"/>
  <c r="T57"/>
  <c r="T58"/>
  <c r="T59"/>
  <c r="T60"/>
  <c r="T6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27"/>
  <c r="T50" l="1"/>
  <c r="P56"/>
  <c r="P54" s="1"/>
  <c r="T56"/>
  <c r="T54" s="1"/>
  <c r="T49" s="1"/>
  <c r="T23" s="1"/>
  <c r="T21" s="1"/>
  <c r="R50"/>
  <c r="L49"/>
  <c r="L28" s="1"/>
  <c r="Q49"/>
  <c r="Q28" s="1"/>
  <c r="J49"/>
  <c r="J23" s="1"/>
  <c r="J21" s="1"/>
  <c r="S49"/>
  <c r="S28" s="1"/>
  <c r="E49"/>
  <c r="E28" s="1"/>
  <c r="F49"/>
  <c r="K49"/>
  <c r="K23" s="1"/>
  <c r="K21" s="1"/>
  <c r="R56"/>
  <c r="R54" s="1"/>
  <c r="P50"/>
  <c r="S23"/>
  <c r="S21" s="1"/>
  <c r="E23"/>
  <c r="E21" s="1"/>
  <c r="I49"/>
  <c r="J28"/>
  <c r="N49"/>
  <c r="H49"/>
  <c r="M49"/>
  <c r="F23"/>
  <c r="F21" s="1"/>
  <c r="F28"/>
  <c r="Q23"/>
  <c r="Q21" s="1"/>
  <c r="G49"/>
  <c r="O49"/>
  <c r="R49" l="1"/>
  <c r="L23"/>
  <c r="L21" s="1"/>
  <c r="T28"/>
  <c r="K28"/>
  <c r="P49"/>
  <c r="P23" s="1"/>
  <c r="P21" s="1"/>
  <c r="M23"/>
  <c r="M21" s="1"/>
  <c r="M28"/>
  <c r="H28"/>
  <c r="H23"/>
  <c r="H21" s="1"/>
  <c r="R23"/>
  <c r="R21" s="1"/>
  <c r="R28"/>
  <c r="O28"/>
  <c r="O23"/>
  <c r="O21" s="1"/>
  <c r="G23"/>
  <c r="G21" s="1"/>
  <c r="G28"/>
  <c r="N28"/>
  <c r="N23"/>
  <c r="N21" s="1"/>
  <c r="I28"/>
  <c r="I23"/>
  <c r="I21" s="1"/>
  <c r="P28" l="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</calcChain>
</file>

<file path=xl/sharedStrings.xml><?xml version="1.0" encoding="utf-8"?>
<sst xmlns="http://schemas.openxmlformats.org/spreadsheetml/2006/main" count="327" uniqueCount="202">
  <si>
    <t xml:space="preserve">     полное наименование субъекта электроэнергетики</t>
  </si>
  <si>
    <t>ВСЕГО по инвестиционной программе, в том числе:</t>
  </si>
  <si>
    <t>Дата вывода объекта, дд.мм.гггг</t>
  </si>
  <si>
    <t xml:space="preserve">Форма 6. Отчет об исполнении плана вывода объектов инвестиционной деятельности (мощностей) из эксплуатации </t>
  </si>
  <si>
    <t>от « 25 » апреля 2018 г. № 320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</si>
  <si>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</si>
  <si>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</si>
  <si>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</si>
  <si>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</si>
  <si>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</si>
  <si>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</si>
  <si>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</si>
  <si>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</si>
  <si>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</si>
  <si>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</si>
  <si>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</si>
  <si>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</si>
  <si>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Приложение  № 6</t>
  </si>
  <si>
    <t>Наименование объекта, выводимого из эксплуатации</t>
  </si>
  <si>
    <t>Номер группы инвестиционных проектов</t>
  </si>
  <si>
    <t>Отчет о реализации инвестиционной программы Московской дирекции по энергообеспечению - структурного подразделения Трансэнерго - филиала ОАО "РЖД"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</si>
  <si>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</si>
  <si>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</si>
  <si>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</si>
  <si>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</si>
  <si>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</si>
  <si>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</si>
  <si>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</si>
  <si>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</si>
  <si>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</si>
  <si>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</si>
  <si>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</si>
  <si>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</si>
  <si>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</si>
  <si>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</si>
  <si>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</si>
  <si>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</si>
  <si>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</si>
  <si>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</si>
  <si>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</si>
  <si>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</si>
  <si>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</si>
  <si>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</si>
  <si>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</si>
  <si>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</si>
  <si>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</si>
  <si>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</si>
  <si>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</si>
  <si>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</si>
  <si>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</si>
  <si>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</si>
  <si>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</si>
  <si>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</si>
  <si>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</si>
  <si>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</si>
  <si>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</si>
  <si>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</si>
  <si>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</si>
  <si>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</si>
  <si>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</si>
  <si>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</si>
  <si>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</si>
  <si>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</si>
  <si>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</si>
  <si>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</si>
  <si>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</si>
  <si>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</si>
  <si>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</si>
  <si>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</si>
  <si>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</si>
  <si>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</si>
  <si>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</si>
  <si>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</si>
  <si>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</si>
  <si>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</si>
  <si>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</si>
  <si>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</si>
  <si>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</si>
  <si>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</si>
  <si>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</si>
  <si>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</si>
  <si>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</si>
  <si>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</si>
  <si>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</si>
  <si>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</si>
  <si>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</si>
  <si>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</si>
  <si>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</si>
  <si>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</si>
  <si>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</si>
  <si>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</si>
  <si>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</si>
  <si>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</si>
  <si>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</si>
  <si>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</si>
  <si>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</si>
  <si>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</si>
  <si>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</si>
  <si>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Вывод объектов инвестиционной деятельности (мощностей) из эксплуатации в 2020 году</t>
  </si>
  <si>
    <t>Отклонения от плановых показателей 2020 года</t>
  </si>
  <si>
    <t>Калужская область</t>
  </si>
  <si>
    <t>1.2.1.2.1</t>
  </si>
  <si>
    <t>Техническое перевооружение трансформаторной подстанции ст. Спас-Деменск</t>
  </si>
  <si>
    <t>I_КаО3</t>
  </si>
  <si>
    <t>1.2.2.2.1</t>
  </si>
  <si>
    <t>Техническое перевооружение ВЛ 10кВ  ст. Малоярославец</t>
  </si>
  <si>
    <t>I_КаО1</t>
  </si>
  <si>
    <t>1.2.2.2.2</t>
  </si>
  <si>
    <t xml:space="preserve">Техническое перевооружение ВЛ 0,4 кВ Ст.Калуга -1 </t>
  </si>
  <si>
    <t>I_КаО2</t>
  </si>
  <si>
    <t>1.2.2.2.3</t>
  </si>
  <si>
    <t xml:space="preserve">Техническое перевооружение ВЛ 0,4 кВ Ст.Кудринская </t>
  </si>
  <si>
    <t>I_КаО5</t>
  </si>
  <si>
    <t>1.2.2.2.4</t>
  </si>
  <si>
    <t xml:space="preserve">Техническое перевооружение ВЛ 0,4 кВ Ст.Говардово ВЛ-0,4кВ </t>
  </si>
  <si>
    <t>К_КаО17</t>
  </si>
  <si>
    <t>1.2.2.2.5</t>
  </si>
  <si>
    <t xml:space="preserve">Техническое перевооружение ВЛ 0,4 кВ Ст.Мятлевская </t>
  </si>
  <si>
    <t>К_КаО18</t>
  </si>
  <si>
    <t>1.2.2.2.6</t>
  </si>
  <si>
    <t xml:space="preserve">Реконструкция ВЛ 0,4 кВ Ст. Сухиничи ЦРП ф. "Жилые дома" </t>
  </si>
  <si>
    <t>К_КаО19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</si>
  <si>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</si>
  <si>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</si>
  <si>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</si>
  <si>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</si>
  <si>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</si>
  <si>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</si>
  <si>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</si>
  <si>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</si>
  <si>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</si>
  <si>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</si>
  <si>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</si>
  <si>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</si>
  <si>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</si>
  <si>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</si>
  <si>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</si>
  <si>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</si>
  <si>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</si>
  <si>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</si>
  <si>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</si>
  <si>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Приобретение ПРМ на базе УАЗ</t>
  </si>
  <si>
    <t>I_КаО12</t>
  </si>
  <si>
    <t>автомобиль</t>
  </si>
  <si>
    <t>ВЛ 10кВ  ст. Малоярославец</t>
  </si>
  <si>
    <t xml:space="preserve">ВЛ 0,4 кВ Ст.Кудринская </t>
  </si>
  <si>
    <t xml:space="preserve">ВЛ 0,4 кВ Ст.Говардово ВЛ-0,4кВ </t>
  </si>
  <si>
    <t>ВЛ 0,4 кВ Ст.Мятлевская</t>
  </si>
  <si>
    <t xml:space="preserve">ВЛ 0,4 кВ Ст. Сухиничи ЦРП ф. "Жилые дома" </t>
  </si>
  <si>
    <t xml:space="preserve">трансформаторы, ВЛ 0,4 кВ Ст.Калуга -1 </t>
  </si>
  <si>
    <t>трансформатор, ВЛ-0,4кв ст.Спас-Деменск</t>
  </si>
  <si>
    <t>Утвержденные плановые значения показателей приведены в соответствии с  Приказом Министерства строительства и жилищно-коммунального хозяйства Калужской области №461 от 25.10.2021г.</t>
  </si>
  <si>
    <t>Год раскрытия информации: 2022 год</t>
  </si>
  <si>
    <t>за   2021 год</t>
  </si>
  <si>
    <t xml:space="preserve">Техническое перевооружение ВЛ 0,4 кВ Ст. Тихонова Пустынь </t>
  </si>
  <si>
    <t>I_КаО4</t>
  </si>
  <si>
    <t xml:space="preserve">Техническое перевооружение ВЛ 0,4 кВ Ст.Суходрев ВЛ-0,4кВ </t>
  </si>
  <si>
    <t>I_КаО6</t>
  </si>
  <si>
    <t>Техническое перевооружение ВЛ 0,4 кВ Ст.Воротынск ВЛ-0,4кВ</t>
  </si>
  <si>
    <t>I_КаО7</t>
  </si>
  <si>
    <t>1.2.2.2.7</t>
  </si>
  <si>
    <t>Техническое перевооружение ВЛ 0,4 кВ ст. Занозная РП-Занозная</t>
  </si>
  <si>
    <t>I_КаО8</t>
  </si>
  <si>
    <t>1.2.2.2.8</t>
  </si>
  <si>
    <t xml:space="preserve">Техническое перевооружение ВЛ 0,4 кВ ст. Подписная </t>
  </si>
  <si>
    <t>I_КаО9</t>
  </si>
  <si>
    <t>1.2.2.2.9</t>
  </si>
  <si>
    <t xml:space="preserve">Техническое перевооружение ВЛ 0,4 кВ ст. Шайковка </t>
  </si>
  <si>
    <t>I_КаО10</t>
  </si>
  <si>
    <t>1.2.2.2.10</t>
  </si>
  <si>
    <t xml:space="preserve">Техническое перевооружение ВЛ 10кВ ПЭ Занозная - Фаянсовая </t>
  </si>
  <si>
    <t>I_КаО11</t>
  </si>
  <si>
    <t>1.2.2.2.11</t>
  </si>
  <si>
    <t>Техническое перевооружение ВЛ-10кв ДЦ/ПЭ Фаянсовая-Дятьково (6км)</t>
  </si>
  <si>
    <t>К_КаО14</t>
  </si>
  <si>
    <t>1.2.2.2.12</t>
  </si>
  <si>
    <t>Техническое перевооружение ВЛ-0,4кв ст.Людиново ул.Лесная</t>
  </si>
  <si>
    <t>К_КаО15</t>
  </si>
  <si>
    <t>1.2.2.2.13</t>
  </si>
  <si>
    <t xml:space="preserve">Техническое перевооружение Вл 0,4 кВ Ст.Муратовка </t>
  </si>
  <si>
    <t>К_КаО16</t>
  </si>
  <si>
    <t>1.2.2.2.14</t>
  </si>
  <si>
    <t>1.2.2.2.15</t>
  </si>
  <si>
    <t>1.2.2.2.16</t>
  </si>
  <si>
    <t>ВЛ 0,4 кВ Ст.Воротынск ВЛ-0,4кВ</t>
  </si>
  <si>
    <t>ВЛ 0,4 кВ ст. Занозная РП-Занозная</t>
  </si>
  <si>
    <t xml:space="preserve">ВЛ 0,4 кВ ст. Подписная </t>
  </si>
  <si>
    <t xml:space="preserve">ВЛ 0,4 кВ ст. Шайковка </t>
  </si>
  <si>
    <t xml:space="preserve">ВЛ 10кВ ПЭ Занозная - Фаянсовая </t>
  </si>
  <si>
    <t>ВЛ-10кв ДЦ/ПЭ Фаянсовая-Дятьково</t>
  </si>
  <si>
    <t>ВЛ-0,4кв ст.Людиново ул.Лесная</t>
  </si>
  <si>
    <t xml:space="preserve">ВЛ 0,4 кВ Ст.Муратовка </t>
  </si>
  <si>
    <t xml:space="preserve">ВЛ 0,4 кВ Ст.Мятлевская </t>
  </si>
  <si>
    <t>нд</t>
  </si>
  <si>
    <t>1.6.2.</t>
  </si>
  <si>
    <t>Техническое перевооружение АКБ ТП Сухиничи</t>
  </si>
  <si>
    <t>К_КаО13</t>
  </si>
  <si>
    <t>1.6.3.</t>
  </si>
  <si>
    <t>Техническое перевооружение тяговой подстанции Суходрев (ЭЧЭ-91) Московской дирекции по энергообеспечению. Замена понижающего трансформатора Т-1. Замена отделителей и короткозамыкателей на выключатели 110 кВ, замена защит 110 кВ. Организация ССПИ.</t>
  </si>
  <si>
    <t>L_КаО01</t>
  </si>
  <si>
    <t>АКБ</t>
  </si>
  <si>
    <t>Г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</si>
</sst>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2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5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2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29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9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3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41" fillId="0" borderId="0"/>
    <xf numFmtId="0" fontId="5" fillId="0" borderId="0"/>
    <xf numFmtId="0" fontId="41" fillId="0" borderId="0"/>
  </cellStyleXfs>
  <cellXfs count="70">
    <xf numFmtId="0" fontId="0" fillId="0" borderId="0" xfId="0"/>
    <xf numFmtId="0" fontId="24" fillId="0" borderId="0" xfId="80" applyFont="1" applyFill="1" applyBorder="1" applyAlignment="1"/>
    <xf numFmtId="0" fontId="25" fillId="0" borderId="0" xfId="82" applyFont="1" applyFill="1" applyBorder="1" applyAlignment="1"/>
    <xf numFmtId="0" fontId="5" fillId="0" borderId="0" xfId="76" applyFont="1" applyFill="1"/>
    <xf numFmtId="0" fontId="5" fillId="0" borderId="0" xfId="76" applyFont="1" applyFill="1" applyBorder="1"/>
    <xf numFmtId="0" fontId="5" fillId="0" borderId="0" xfId="76" applyFont="1" applyFill="1" applyAlignment="1">
      <alignment horizontal="right"/>
    </xf>
    <xf numFmtId="0" fontId="26" fillId="0" borderId="0" xfId="82" applyFont="1" applyFill="1" applyBorder="1" applyAlignment="1">
      <alignment horizontal="center" vertical="center" wrapText="1"/>
    </xf>
    <xf numFmtId="0" fontId="27" fillId="0" borderId="10" xfId="82" applyFont="1" applyFill="1" applyBorder="1" applyAlignment="1">
      <alignment horizontal="center" vertical="center"/>
    </xf>
    <xf numFmtId="0" fontId="26" fillId="0" borderId="10" xfId="82" applyFont="1" applyFill="1" applyBorder="1" applyAlignment="1">
      <alignment horizontal="center" vertical="center" textRotation="90" wrapText="1"/>
    </xf>
    <xf numFmtId="0" fontId="30" fillId="0" borderId="0" xfId="76" applyFont="1" applyFill="1" applyAlignment="1">
      <alignment wrapText="1"/>
    </xf>
    <xf numFmtId="0" fontId="30" fillId="0" borderId="0" xfId="76" applyFont="1" applyFill="1" applyBorder="1" applyAlignment="1">
      <alignment horizontal="center"/>
    </xf>
    <xf numFmtId="0" fontId="30" fillId="0" borderId="0" xfId="0" applyFont="1" applyFill="1" applyAlignment="1"/>
    <xf numFmtId="0" fontId="26" fillId="0" borderId="0" xfId="82" applyFont="1" applyFill="1" applyBorder="1" applyAlignment="1">
      <alignment vertical="center"/>
    </xf>
    <xf numFmtId="0" fontId="30" fillId="0" borderId="0" xfId="76" applyFont="1" applyFill="1" applyBorder="1" applyAlignment="1">
      <alignment vertical="center"/>
    </xf>
    <xf numFmtId="0" fontId="5" fillId="0" borderId="0" xfId="489" applyFont="1" applyFill="1" applyBorder="1" applyAlignment="1"/>
    <xf numFmtId="0" fontId="28" fillId="0" borderId="0" xfId="76" applyFont="1" applyFill="1" applyBorder="1" applyAlignment="1">
      <alignment horizontal="center" vertical="center"/>
    </xf>
    <xf numFmtId="0" fontId="28" fillId="0" borderId="0" xfId="76" applyFont="1" applyFill="1" applyBorder="1" applyAlignment="1">
      <alignment horizontal="center"/>
    </xf>
    <xf numFmtId="0" fontId="30" fillId="0" borderId="0" xfId="76" applyFont="1" applyFill="1" applyBorder="1" applyAlignment="1">
      <alignment vertical="center" wrapText="1"/>
    </xf>
    <xf numFmtId="49" fontId="39" fillId="0" borderId="10" xfId="387" applyNumberFormat="1" applyFont="1" applyFill="1" applyBorder="1" applyAlignment="1">
      <alignment horizontal="center" vertical="center"/>
    </xf>
    <xf numFmtId="0" fontId="39" fillId="0" borderId="10" xfId="387" applyFont="1" applyFill="1" applyBorder="1" applyAlignment="1">
      <alignment horizontal="center" vertical="center" wrapText="1"/>
    </xf>
    <xf numFmtId="0" fontId="39" fillId="0" borderId="10" xfId="387" applyFont="1" applyFill="1" applyBorder="1" applyAlignment="1">
      <alignment horizontal="center" wrapText="1"/>
    </xf>
    <xf numFmtId="0" fontId="28" fillId="0" borderId="0" xfId="387" applyFont="1" applyFill="1" applyAlignment="1">
      <alignment horizontal="center" vertical="center"/>
    </xf>
    <xf numFmtId="0" fontId="31" fillId="0" borderId="0" xfId="387" applyFont="1" applyFill="1" applyAlignment="1">
      <alignment vertical="center"/>
    </xf>
    <xf numFmtId="0" fontId="5" fillId="0" borderId="0" xfId="76" applyFont="1" applyFill="1" applyAlignment="1">
      <alignment horizontal="center" vertical="center" wrapText="1"/>
    </xf>
    <xf numFmtId="0" fontId="30" fillId="0" borderId="0" xfId="76" applyFont="1" applyFill="1" applyAlignment="1">
      <alignment horizontal="right" vertical="center"/>
    </xf>
    <xf numFmtId="0" fontId="30" fillId="0" borderId="0" xfId="76" applyFont="1" applyFill="1" applyAlignment="1">
      <alignment horizontal="right"/>
    </xf>
    <xf numFmtId="0" fontId="5" fillId="0" borderId="0" xfId="76" applyFont="1" applyFill="1" applyBorder="1" applyAlignment="1">
      <alignment vertical="center"/>
    </xf>
    <xf numFmtId="0" fontId="28" fillId="0" borderId="0" xfId="387" applyFont="1" applyFill="1" applyAlignment="1">
      <alignment vertical="center" wrapText="1"/>
    </xf>
    <xf numFmtId="0" fontId="28" fillId="0" borderId="0" xfId="387" applyFont="1" applyFill="1" applyAlignment="1">
      <alignment vertical="center"/>
    </xf>
    <xf numFmtId="0" fontId="34" fillId="0" borderId="0" xfId="387" applyFont="1" applyFill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387" applyNumberFormat="1" applyFont="1" applyFill="1" applyBorder="1" applyAlignment="1">
      <alignment horizontal="center" vertical="center"/>
    </xf>
    <xf numFmtId="165" fontId="26" fillId="0" borderId="10" xfId="82" applyNumberFormat="1" applyFont="1" applyFill="1" applyBorder="1" applyAlignment="1">
      <alignment horizontal="center" vertical="center"/>
    </xf>
    <xf numFmtId="165" fontId="26" fillId="0" borderId="11" xfId="82" applyNumberFormat="1" applyFont="1" applyFill="1" applyBorder="1" applyAlignment="1">
      <alignment horizontal="center" vertical="center"/>
    </xf>
    <xf numFmtId="0" fontId="40" fillId="0" borderId="0" xfId="76" applyFont="1" applyFill="1"/>
    <xf numFmtId="0" fontId="26" fillId="0" borderId="10" xfId="82" applyFont="1" applyFill="1" applyBorder="1" applyAlignment="1">
      <alignment horizontal="center" vertical="center"/>
    </xf>
    <xf numFmtId="0" fontId="26" fillId="0" borderId="10" xfId="82" applyFont="1" applyFill="1" applyBorder="1" applyAlignment="1">
      <alignment horizontal="center" vertical="center" wrapText="1"/>
    </xf>
    <xf numFmtId="0" fontId="30" fillId="0" borderId="0" xfId="76" applyFont="1" applyFill="1" applyBorder="1" applyAlignment="1">
      <alignment horizontal="center" vertical="center" wrapText="1"/>
    </xf>
    <xf numFmtId="0" fontId="30" fillId="0" borderId="0" xfId="76" applyFont="1" applyFill="1" applyAlignment="1">
      <alignment horizontal="center" wrapText="1"/>
    </xf>
    <xf numFmtId="0" fontId="30" fillId="0" borderId="0" xfId="0" applyFont="1" applyFill="1" applyAlignment="1">
      <alignment horizontal="center"/>
    </xf>
    <xf numFmtId="0" fontId="28" fillId="0" borderId="0" xfId="387" applyFont="1" applyFill="1" applyAlignment="1">
      <alignment horizontal="center" vertical="center" wrapText="1"/>
    </xf>
    <xf numFmtId="0" fontId="28" fillId="0" borderId="0" xfId="387" applyFont="1" applyFill="1" applyAlignment="1">
      <alignment horizontal="center" vertical="center"/>
    </xf>
    <xf numFmtId="0" fontId="26" fillId="0" borderId="10" xfId="82" applyFont="1" applyFill="1" applyBorder="1" applyAlignment="1">
      <alignment horizontal="center" vertical="center"/>
    </xf>
    <xf numFmtId="0" fontId="26" fillId="0" borderId="12" xfId="82" applyFont="1" applyFill="1" applyBorder="1" applyAlignment="1">
      <alignment horizontal="center" vertical="center" wrapText="1"/>
    </xf>
    <xf numFmtId="0" fontId="26" fillId="0" borderId="13" xfId="82" applyFont="1" applyFill="1" applyBorder="1" applyAlignment="1">
      <alignment horizontal="center" vertical="center" wrapText="1"/>
    </xf>
    <xf numFmtId="0" fontId="26" fillId="0" borderId="14" xfId="82" applyFont="1" applyFill="1" applyBorder="1" applyAlignment="1">
      <alignment horizontal="center" vertical="center" wrapText="1"/>
    </xf>
    <xf numFmtId="0" fontId="26" fillId="0" borderId="10" xfId="82" applyFont="1" applyFill="1" applyBorder="1" applyAlignment="1">
      <alignment horizontal="center" vertical="center" wrapText="1"/>
    </xf>
    <xf numFmtId="0" fontId="5" fillId="0" borderId="0" xfId="489" applyFont="1" applyFill="1" applyBorder="1" applyAlignment="1">
      <alignment horizontal="center"/>
    </xf>
    <xf numFmtId="49" fontId="5" fillId="0" borderId="16" xfId="387" applyNumberFormat="1" applyFont="1" applyFill="1" applyBorder="1" applyAlignment="1">
      <alignment horizontal="center" vertical="center"/>
    </xf>
    <xf numFmtId="49" fontId="39" fillId="0" borderId="16" xfId="387" applyNumberFormat="1" applyFont="1" applyFill="1" applyBorder="1" applyAlignment="1">
      <alignment horizontal="center" vertical="center"/>
    </xf>
    <xf numFmtId="0" fontId="5" fillId="0" borderId="10" xfId="76" applyFont="1" applyFill="1" applyBorder="1"/>
    <xf numFmtId="165" fontId="5" fillId="0" borderId="10" xfId="72" applyNumberFormat="1" applyFont="1" applyFill="1" applyBorder="1" applyAlignment="1">
      <alignment horizontal="center" vertical="center" wrapText="1"/>
    </xf>
    <xf numFmtId="0" fontId="39" fillId="0" borderId="10" xfId="624" applyFont="1" applyFill="1" applyBorder="1" applyAlignment="1">
      <alignment horizontal="center" vertical="center" wrapText="1"/>
    </xf>
    <xf numFmtId="0" fontId="26" fillId="0" borderId="11" xfId="82" applyFont="1" applyFill="1" applyBorder="1" applyAlignment="1">
      <alignment horizontal="center" vertical="center"/>
    </xf>
    <xf numFmtId="49" fontId="26" fillId="0" borderId="16" xfId="387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horizontal="center" vertical="center"/>
    </xf>
    <xf numFmtId="165" fontId="5" fillId="0" borderId="15" xfId="0" applyNumberFormat="1" applyFont="1" applyFill="1" applyBorder="1" applyAlignment="1">
      <alignment horizontal="center" vertical="center"/>
    </xf>
    <xf numFmtId="0" fontId="39" fillId="0" borderId="10" xfId="62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387" applyFont="1" applyFill="1" applyBorder="1" applyAlignment="1">
      <alignment horizontal="center" vertical="center" wrapText="1"/>
    </xf>
    <xf numFmtId="0" fontId="5" fillId="0" borderId="10" xfId="72" applyFont="1" applyFill="1" applyBorder="1" applyAlignment="1">
      <alignment horizontal="center" vertical="center"/>
    </xf>
    <xf numFmtId="0" fontId="26" fillId="0" borderId="11" xfId="82" applyFont="1" applyFill="1" applyBorder="1" applyAlignment="1">
      <alignment horizontal="center" vertical="center" wrapText="1"/>
    </xf>
    <xf numFmtId="2" fontId="5" fillId="0" borderId="10" xfId="72" applyNumberFormat="1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5" fillId="0" borderId="10" xfId="623" applyFont="1" applyFill="1" applyBorder="1" applyAlignment="1">
      <alignment horizontal="center" vertical="center"/>
    </xf>
    <xf numFmtId="165" fontId="5" fillId="0" borderId="11" xfId="72" applyNumberFormat="1" applyFont="1" applyFill="1" applyBorder="1" applyAlignment="1">
      <alignment horizontal="center" vertical="center" wrapText="1"/>
    </xf>
    <xf numFmtId="0" fontId="39" fillId="0" borderId="10" xfId="387" applyFont="1" applyFill="1" applyBorder="1" applyAlignment="1">
      <alignment horizontal="center" vertical="center"/>
    </xf>
    <xf numFmtId="0" fontId="5" fillId="0" borderId="11" xfId="76" applyFont="1" applyFill="1" applyBorder="1" applyAlignment="1">
      <alignment horizontal="center" vertical="center"/>
    </xf>
    <xf numFmtId="0" fontId="5" fillId="0" borderId="10" xfId="82" applyFont="1" applyFill="1" applyBorder="1" applyAlignment="1">
      <alignment vertical="center" wrapText="1"/>
    </xf>
  </cellXfs>
  <cellStyles count="625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0" xfId="72"/>
    <cellStyle name="Обычный 10 3" xfId="623"/>
    <cellStyle name="Обычный 12 2" xfId="73"/>
    <cellStyle name="Обычный 2" xfId="74"/>
    <cellStyle name="Обычный 2 26 2" xfId="75"/>
    <cellStyle name="Обычный 3" xfId="76"/>
    <cellStyle name="Обычный 3 2" xfId="77"/>
    <cellStyle name="Обычный 3 2 2 2" xfId="78"/>
    <cellStyle name="Обычный 3 21" xfId="79"/>
    <cellStyle name="Обычный 4" xfId="80"/>
    <cellStyle name="Обычный 4 2" xfId="81"/>
    <cellStyle name="Обычный 48" xfId="622"/>
    <cellStyle name="Обычный 5" xfId="82"/>
    <cellStyle name="Обычный 50" xfId="624"/>
    <cellStyle name="Обычный 6" xfId="83"/>
    <cellStyle name="Обычный 6 10" xfId="84"/>
    <cellStyle name="Обычный 6 11" xfId="85"/>
    <cellStyle name="Обычный 6 2" xfId="86"/>
    <cellStyle name="Обычный 6 2 10" xfId="87"/>
    <cellStyle name="Обычный 6 2 11" xfId="88"/>
    <cellStyle name="Обычный 6 2 12" xfId="89"/>
    <cellStyle name="Обычный 6 2 2" xfId="90"/>
    <cellStyle name="Обычный 6 2 2 10" xfId="91"/>
    <cellStyle name="Обычный 6 2 2 11" xfId="92"/>
    <cellStyle name="Обычный 6 2 2 2" xfId="93"/>
    <cellStyle name="Обычный 6 2 2 2 2" xfId="94"/>
    <cellStyle name="Обычный 6 2 2 2 2 2" xfId="95"/>
    <cellStyle name="Обычный 6 2 2 2 2 2 2" xfId="96"/>
    <cellStyle name="Обычный 6 2 2 2 2 2 2 2" xfId="97"/>
    <cellStyle name="Обычный 6 2 2 2 2 2 2 3" xfId="98"/>
    <cellStyle name="Обычный 6 2 2 2 2 2 3" xfId="99"/>
    <cellStyle name="Обычный 6 2 2 2 2 2 3 2" xfId="100"/>
    <cellStyle name="Обычный 6 2 2 2 2 2 3 3" xfId="101"/>
    <cellStyle name="Обычный 6 2 2 2 2 2 4" xfId="102"/>
    <cellStyle name="Обычный 6 2 2 2 2 2 5" xfId="103"/>
    <cellStyle name="Обычный 6 2 2 2 2 3" xfId="104"/>
    <cellStyle name="Обычный 6 2 2 2 2 3 2" xfId="105"/>
    <cellStyle name="Обычный 6 2 2 2 2 3 3" xfId="106"/>
    <cellStyle name="Обычный 6 2 2 2 2 4" xfId="107"/>
    <cellStyle name="Обычный 6 2 2 2 2 4 2" xfId="108"/>
    <cellStyle name="Обычный 6 2 2 2 2 4 3" xfId="109"/>
    <cellStyle name="Обычный 6 2 2 2 2 5" xfId="110"/>
    <cellStyle name="Обычный 6 2 2 2 2 6" xfId="111"/>
    <cellStyle name="Обычный 6 2 2 2 3" xfId="112"/>
    <cellStyle name="Обычный 6 2 2 2 3 2" xfId="113"/>
    <cellStyle name="Обычный 6 2 2 2 3 2 2" xfId="114"/>
    <cellStyle name="Обычный 6 2 2 2 3 2 3" xfId="115"/>
    <cellStyle name="Обычный 6 2 2 2 3 3" xfId="116"/>
    <cellStyle name="Обычный 6 2 2 2 3 3 2" xfId="117"/>
    <cellStyle name="Обычный 6 2 2 2 3 3 3" xfId="118"/>
    <cellStyle name="Обычный 6 2 2 2 3 4" xfId="119"/>
    <cellStyle name="Обычный 6 2 2 2 3 5" xfId="120"/>
    <cellStyle name="Обычный 6 2 2 2 4" xfId="121"/>
    <cellStyle name="Обычный 6 2 2 2 4 2" xfId="122"/>
    <cellStyle name="Обычный 6 2 2 2 4 3" xfId="123"/>
    <cellStyle name="Обычный 6 2 2 2 5" xfId="124"/>
    <cellStyle name="Обычный 6 2 2 2 5 2" xfId="125"/>
    <cellStyle name="Обычный 6 2 2 2 5 3" xfId="126"/>
    <cellStyle name="Обычный 6 2 2 2 6" xfId="127"/>
    <cellStyle name="Обычный 6 2 2 2 7" xfId="128"/>
    <cellStyle name="Обычный 6 2 2 3" xfId="129"/>
    <cellStyle name="Обычный 6 2 2 3 2" xfId="130"/>
    <cellStyle name="Обычный 6 2 2 3 2 2" xfId="131"/>
    <cellStyle name="Обычный 6 2 2 3 2 2 2" xfId="132"/>
    <cellStyle name="Обычный 6 2 2 3 2 2 3" xfId="133"/>
    <cellStyle name="Обычный 6 2 2 3 2 3" xfId="134"/>
    <cellStyle name="Обычный 6 2 2 3 2 3 2" xfId="135"/>
    <cellStyle name="Обычный 6 2 2 3 2 3 3" xfId="136"/>
    <cellStyle name="Обычный 6 2 2 3 2 4" xfId="137"/>
    <cellStyle name="Обычный 6 2 2 3 2 5" xfId="138"/>
    <cellStyle name="Обычный 6 2 2 3 3" xfId="139"/>
    <cellStyle name="Обычный 6 2 2 3 3 2" xfId="140"/>
    <cellStyle name="Обычный 6 2 2 3 3 3" xfId="141"/>
    <cellStyle name="Обычный 6 2 2 3 4" xfId="142"/>
    <cellStyle name="Обычный 6 2 2 3 4 2" xfId="143"/>
    <cellStyle name="Обычный 6 2 2 3 4 3" xfId="144"/>
    <cellStyle name="Обычный 6 2 2 3 5" xfId="145"/>
    <cellStyle name="Обычный 6 2 2 3 6" xfId="146"/>
    <cellStyle name="Обычный 6 2 2 4" xfId="147"/>
    <cellStyle name="Обычный 6 2 2 4 2" xfId="148"/>
    <cellStyle name="Обычный 6 2 2 4 2 2" xfId="149"/>
    <cellStyle name="Обычный 6 2 2 4 2 2 2" xfId="150"/>
    <cellStyle name="Обычный 6 2 2 4 2 2 3" xfId="151"/>
    <cellStyle name="Обычный 6 2 2 4 2 3" xfId="152"/>
    <cellStyle name="Обычный 6 2 2 4 2 3 2" xfId="153"/>
    <cellStyle name="Обычный 6 2 2 4 2 3 3" xfId="154"/>
    <cellStyle name="Обычный 6 2 2 4 2 4" xfId="155"/>
    <cellStyle name="Обычный 6 2 2 4 2 5" xfId="156"/>
    <cellStyle name="Обычный 6 2 2 4 3" xfId="157"/>
    <cellStyle name="Обычный 6 2 2 4 3 2" xfId="158"/>
    <cellStyle name="Обычный 6 2 2 4 3 3" xfId="159"/>
    <cellStyle name="Обычный 6 2 2 4 4" xfId="160"/>
    <cellStyle name="Обычный 6 2 2 4 4 2" xfId="161"/>
    <cellStyle name="Обычный 6 2 2 4 4 3" xfId="162"/>
    <cellStyle name="Обычный 6 2 2 4 5" xfId="163"/>
    <cellStyle name="Обычный 6 2 2 4 6" xfId="164"/>
    <cellStyle name="Обычный 6 2 2 5" xfId="165"/>
    <cellStyle name="Обычный 6 2 2 5 2" xfId="166"/>
    <cellStyle name="Обычный 6 2 2 5 2 2" xfId="167"/>
    <cellStyle name="Обычный 6 2 2 5 2 3" xfId="168"/>
    <cellStyle name="Обычный 6 2 2 5 3" xfId="169"/>
    <cellStyle name="Обычный 6 2 2 5 3 2" xfId="170"/>
    <cellStyle name="Обычный 6 2 2 5 3 3" xfId="171"/>
    <cellStyle name="Обычный 6 2 2 5 4" xfId="172"/>
    <cellStyle name="Обычный 6 2 2 5 5" xfId="173"/>
    <cellStyle name="Обычный 6 2 2 6" xfId="174"/>
    <cellStyle name="Обычный 6 2 2 6 2" xfId="175"/>
    <cellStyle name="Обычный 6 2 2 6 3" xfId="176"/>
    <cellStyle name="Обычный 6 2 2 7" xfId="177"/>
    <cellStyle name="Обычный 6 2 2 7 2" xfId="178"/>
    <cellStyle name="Обычный 6 2 2 7 3" xfId="179"/>
    <cellStyle name="Обычный 6 2 2 8" xfId="180"/>
    <cellStyle name="Обычный 6 2 2 8 2" xfId="181"/>
    <cellStyle name="Обычный 6 2 2 8 3" xfId="182"/>
    <cellStyle name="Обычный 6 2 2 9" xfId="183"/>
    <cellStyle name="Обычный 6 2 3" xfId="184"/>
    <cellStyle name="Обычный 6 2 3 10" xfId="185"/>
    <cellStyle name="Обычный 6 2 3 11" xfId="186"/>
    <cellStyle name="Обычный 6 2 3 2" xfId="187"/>
    <cellStyle name="Обычный 6 2 3 2 2" xfId="188"/>
    <cellStyle name="Обычный 6 2 3 2 2 2" xfId="189"/>
    <cellStyle name="Обычный 6 2 3 2 2 2 2" xfId="190"/>
    <cellStyle name="Обычный 6 2 3 2 2 2 2 2" xfId="191"/>
    <cellStyle name="Обычный 6 2 3 2 2 2 2 3" xfId="192"/>
    <cellStyle name="Обычный 6 2 3 2 2 2 3" xfId="193"/>
    <cellStyle name="Обычный 6 2 3 2 2 2 3 2" xfId="194"/>
    <cellStyle name="Обычный 6 2 3 2 2 2 3 3" xfId="195"/>
    <cellStyle name="Обычный 6 2 3 2 2 2 4" xfId="196"/>
    <cellStyle name="Обычный 6 2 3 2 2 2 5" xfId="197"/>
    <cellStyle name="Обычный 6 2 3 2 2 3" xfId="198"/>
    <cellStyle name="Обычный 6 2 3 2 2 3 2" xfId="199"/>
    <cellStyle name="Обычный 6 2 3 2 2 3 3" xfId="200"/>
    <cellStyle name="Обычный 6 2 3 2 2 4" xfId="201"/>
    <cellStyle name="Обычный 6 2 3 2 2 4 2" xfId="202"/>
    <cellStyle name="Обычный 6 2 3 2 2 4 3" xfId="203"/>
    <cellStyle name="Обычный 6 2 3 2 2 5" xfId="204"/>
    <cellStyle name="Обычный 6 2 3 2 2 6" xfId="205"/>
    <cellStyle name="Обычный 6 2 3 2 3" xfId="206"/>
    <cellStyle name="Обычный 6 2 3 2 3 2" xfId="207"/>
    <cellStyle name="Обычный 6 2 3 2 3 2 2" xfId="208"/>
    <cellStyle name="Обычный 6 2 3 2 3 2 3" xfId="209"/>
    <cellStyle name="Обычный 6 2 3 2 3 3" xfId="210"/>
    <cellStyle name="Обычный 6 2 3 2 3 3 2" xfId="211"/>
    <cellStyle name="Обычный 6 2 3 2 3 3 3" xfId="212"/>
    <cellStyle name="Обычный 6 2 3 2 3 4" xfId="213"/>
    <cellStyle name="Обычный 6 2 3 2 3 5" xfId="214"/>
    <cellStyle name="Обычный 6 2 3 2 4" xfId="215"/>
    <cellStyle name="Обычный 6 2 3 2 4 2" xfId="216"/>
    <cellStyle name="Обычный 6 2 3 2 4 3" xfId="217"/>
    <cellStyle name="Обычный 6 2 3 2 5" xfId="218"/>
    <cellStyle name="Обычный 6 2 3 2 5 2" xfId="219"/>
    <cellStyle name="Обычный 6 2 3 2 5 3" xfId="220"/>
    <cellStyle name="Обычный 6 2 3 2 6" xfId="221"/>
    <cellStyle name="Обычный 6 2 3 2 7" xfId="222"/>
    <cellStyle name="Обычный 6 2 3 3" xfId="223"/>
    <cellStyle name="Обычный 6 2 3 3 2" xfId="224"/>
    <cellStyle name="Обычный 6 2 3 3 2 2" xfId="225"/>
    <cellStyle name="Обычный 6 2 3 3 2 2 2" xfId="226"/>
    <cellStyle name="Обычный 6 2 3 3 2 2 3" xfId="227"/>
    <cellStyle name="Обычный 6 2 3 3 2 3" xfId="228"/>
    <cellStyle name="Обычный 6 2 3 3 2 3 2" xfId="229"/>
    <cellStyle name="Обычный 6 2 3 3 2 3 3" xfId="230"/>
    <cellStyle name="Обычный 6 2 3 3 2 4" xfId="231"/>
    <cellStyle name="Обычный 6 2 3 3 2 5" xfId="232"/>
    <cellStyle name="Обычный 6 2 3 3 3" xfId="233"/>
    <cellStyle name="Обычный 6 2 3 3 3 2" xfId="234"/>
    <cellStyle name="Обычный 6 2 3 3 3 3" xfId="235"/>
    <cellStyle name="Обычный 6 2 3 3 4" xfId="236"/>
    <cellStyle name="Обычный 6 2 3 3 4 2" xfId="237"/>
    <cellStyle name="Обычный 6 2 3 3 4 3" xfId="238"/>
    <cellStyle name="Обычный 6 2 3 3 5" xfId="239"/>
    <cellStyle name="Обычный 6 2 3 3 6" xfId="240"/>
    <cellStyle name="Обычный 6 2 3 4" xfId="241"/>
    <cellStyle name="Обычный 6 2 3 4 2" xfId="242"/>
    <cellStyle name="Обычный 6 2 3 4 2 2" xfId="243"/>
    <cellStyle name="Обычный 6 2 3 4 2 2 2" xfId="244"/>
    <cellStyle name="Обычный 6 2 3 4 2 2 3" xfId="245"/>
    <cellStyle name="Обычный 6 2 3 4 2 3" xfId="246"/>
    <cellStyle name="Обычный 6 2 3 4 2 3 2" xfId="247"/>
    <cellStyle name="Обычный 6 2 3 4 2 3 3" xfId="248"/>
    <cellStyle name="Обычный 6 2 3 4 2 4" xfId="249"/>
    <cellStyle name="Обычный 6 2 3 4 2 5" xfId="250"/>
    <cellStyle name="Обычный 6 2 3 4 3" xfId="251"/>
    <cellStyle name="Обычный 6 2 3 4 3 2" xfId="252"/>
    <cellStyle name="Обычный 6 2 3 4 3 3" xfId="253"/>
    <cellStyle name="Обычный 6 2 3 4 4" xfId="254"/>
    <cellStyle name="Обычный 6 2 3 4 4 2" xfId="255"/>
    <cellStyle name="Обычный 6 2 3 4 4 3" xfId="256"/>
    <cellStyle name="Обычный 6 2 3 4 5" xfId="257"/>
    <cellStyle name="Обычный 6 2 3 4 6" xfId="258"/>
    <cellStyle name="Обычный 6 2 3 5" xfId="259"/>
    <cellStyle name="Обычный 6 2 3 5 2" xfId="260"/>
    <cellStyle name="Обычный 6 2 3 5 2 2" xfId="261"/>
    <cellStyle name="Обычный 6 2 3 5 2 3" xfId="262"/>
    <cellStyle name="Обычный 6 2 3 5 3" xfId="263"/>
    <cellStyle name="Обычный 6 2 3 5 3 2" xfId="264"/>
    <cellStyle name="Обычный 6 2 3 5 3 3" xfId="265"/>
    <cellStyle name="Обычный 6 2 3 5 4" xfId="266"/>
    <cellStyle name="Обычный 6 2 3 5 5" xfId="267"/>
    <cellStyle name="Обычный 6 2 3 6" xfId="268"/>
    <cellStyle name="Обычный 6 2 3 6 2" xfId="269"/>
    <cellStyle name="Обычный 6 2 3 6 3" xfId="270"/>
    <cellStyle name="Обычный 6 2 3 7" xfId="271"/>
    <cellStyle name="Обычный 6 2 3 7 2" xfId="272"/>
    <cellStyle name="Обычный 6 2 3 7 3" xfId="273"/>
    <cellStyle name="Обычный 6 2 3 8" xfId="274"/>
    <cellStyle name="Обычный 6 2 3 8 2" xfId="275"/>
    <cellStyle name="Обычный 6 2 3 8 3" xfId="276"/>
    <cellStyle name="Обычный 6 2 3 9" xfId="277"/>
    <cellStyle name="Обычный 6 2 4" xfId="278"/>
    <cellStyle name="Обычный 6 2 4 2" xfId="279"/>
    <cellStyle name="Обычный 6 2 4 2 2" xfId="280"/>
    <cellStyle name="Обычный 6 2 4 2 2 2" xfId="281"/>
    <cellStyle name="Обычный 6 2 4 2 2 3" xfId="282"/>
    <cellStyle name="Обычный 6 2 4 2 3" xfId="283"/>
    <cellStyle name="Обычный 6 2 4 2 3 2" xfId="284"/>
    <cellStyle name="Обычный 6 2 4 2 3 3" xfId="285"/>
    <cellStyle name="Обычный 6 2 4 2 4" xfId="286"/>
    <cellStyle name="Обычный 6 2 4 2 5" xfId="287"/>
    <cellStyle name="Обычный 6 2 4 3" xfId="288"/>
    <cellStyle name="Обычный 6 2 4 3 2" xfId="289"/>
    <cellStyle name="Обычный 6 2 4 3 3" xfId="290"/>
    <cellStyle name="Обычный 6 2 4 4" xfId="291"/>
    <cellStyle name="Обычный 6 2 4 4 2" xfId="292"/>
    <cellStyle name="Обычный 6 2 4 4 3" xfId="293"/>
    <cellStyle name="Обычный 6 2 4 5" xfId="294"/>
    <cellStyle name="Обычный 6 2 4 6" xfId="295"/>
    <cellStyle name="Обычный 6 2 5" xfId="296"/>
    <cellStyle name="Обычный 6 2 5 2" xfId="297"/>
    <cellStyle name="Обычный 6 2 5 2 2" xfId="298"/>
    <cellStyle name="Обычный 6 2 5 2 2 2" xfId="299"/>
    <cellStyle name="Обычный 6 2 5 2 2 3" xfId="300"/>
    <cellStyle name="Обычный 6 2 5 2 3" xfId="301"/>
    <cellStyle name="Обычный 6 2 5 2 3 2" xfId="302"/>
    <cellStyle name="Обычный 6 2 5 2 3 3" xfId="303"/>
    <cellStyle name="Обычный 6 2 5 2 4" xfId="304"/>
    <cellStyle name="Обычный 6 2 5 2 5" xfId="305"/>
    <cellStyle name="Обычный 6 2 5 3" xfId="306"/>
    <cellStyle name="Обычный 6 2 5 3 2" xfId="307"/>
    <cellStyle name="Обычный 6 2 5 3 3" xfId="308"/>
    <cellStyle name="Обычный 6 2 5 4" xfId="309"/>
    <cellStyle name="Обычный 6 2 5 4 2" xfId="310"/>
    <cellStyle name="Обычный 6 2 5 4 3" xfId="311"/>
    <cellStyle name="Обычный 6 2 5 5" xfId="312"/>
    <cellStyle name="Обычный 6 2 5 6" xfId="313"/>
    <cellStyle name="Обычный 6 2 6" xfId="314"/>
    <cellStyle name="Обычный 6 2 6 2" xfId="315"/>
    <cellStyle name="Обычный 6 2 6 2 2" xfId="316"/>
    <cellStyle name="Обычный 6 2 6 2 3" xfId="317"/>
    <cellStyle name="Обычный 6 2 6 3" xfId="318"/>
    <cellStyle name="Обычный 6 2 6 3 2" xfId="319"/>
    <cellStyle name="Обычный 6 2 6 3 3" xfId="320"/>
    <cellStyle name="Обычный 6 2 6 4" xfId="321"/>
    <cellStyle name="Обычный 6 2 6 5" xfId="322"/>
    <cellStyle name="Обычный 6 2 7" xfId="323"/>
    <cellStyle name="Обычный 6 2 7 2" xfId="324"/>
    <cellStyle name="Обычный 6 2 7 3" xfId="325"/>
    <cellStyle name="Обычный 6 2 8" xfId="326"/>
    <cellStyle name="Обычный 6 2 8 2" xfId="327"/>
    <cellStyle name="Обычный 6 2 8 3" xfId="328"/>
    <cellStyle name="Обычный 6 2 9" xfId="329"/>
    <cellStyle name="Обычный 6 2 9 2" xfId="330"/>
    <cellStyle name="Обычный 6 2 9 3" xfId="331"/>
    <cellStyle name="Обычный 6 3" xfId="332"/>
    <cellStyle name="Обычный 6 3 2" xfId="333"/>
    <cellStyle name="Обычный 6 3 2 2" xfId="334"/>
    <cellStyle name="Обычный 6 3 2 2 2" xfId="335"/>
    <cellStyle name="Обычный 6 3 2 2 3" xfId="336"/>
    <cellStyle name="Обычный 6 3 2 3" xfId="337"/>
    <cellStyle name="Обычный 6 3 2 3 2" xfId="338"/>
    <cellStyle name="Обычный 6 3 2 3 3" xfId="339"/>
    <cellStyle name="Обычный 6 3 2 4" xfId="340"/>
    <cellStyle name="Обычный 6 3 2 5" xfId="341"/>
    <cellStyle name="Обычный 6 3 3" xfId="342"/>
    <cellStyle name="Обычный 6 3 3 2" xfId="343"/>
    <cellStyle name="Обычный 6 3 3 3" xfId="344"/>
    <cellStyle name="Обычный 6 3 4" xfId="345"/>
    <cellStyle name="Обычный 6 3 4 2" xfId="346"/>
    <cellStyle name="Обычный 6 3 4 3" xfId="347"/>
    <cellStyle name="Обычный 6 3 5" xfId="348"/>
    <cellStyle name="Обычный 6 3 6" xfId="349"/>
    <cellStyle name="Обычный 6 4" xfId="350"/>
    <cellStyle name="Обычный 6 4 2" xfId="351"/>
    <cellStyle name="Обычный 6 4 2 2" xfId="352"/>
    <cellStyle name="Обычный 6 4 2 2 2" xfId="353"/>
    <cellStyle name="Обычный 6 4 2 2 3" xfId="354"/>
    <cellStyle name="Обычный 6 4 2 3" xfId="355"/>
    <cellStyle name="Обычный 6 4 2 3 2" xfId="356"/>
    <cellStyle name="Обычный 6 4 2 3 3" xfId="357"/>
    <cellStyle name="Обычный 6 4 2 4" xfId="358"/>
    <cellStyle name="Обычный 6 4 2 5" xfId="359"/>
    <cellStyle name="Обычный 6 4 3" xfId="360"/>
    <cellStyle name="Обычный 6 4 3 2" xfId="361"/>
    <cellStyle name="Обычный 6 4 3 3" xfId="362"/>
    <cellStyle name="Обычный 6 4 4" xfId="363"/>
    <cellStyle name="Обычный 6 4 4 2" xfId="364"/>
    <cellStyle name="Обычный 6 4 4 3" xfId="365"/>
    <cellStyle name="Обычный 6 4 5" xfId="366"/>
    <cellStyle name="Обычный 6 4 6" xfId="367"/>
    <cellStyle name="Обычный 6 5" xfId="368"/>
    <cellStyle name="Обычный 6 5 2" xfId="369"/>
    <cellStyle name="Обычный 6 5 2 2" xfId="370"/>
    <cellStyle name="Обычный 6 5 2 3" xfId="371"/>
    <cellStyle name="Обычный 6 5 3" xfId="372"/>
    <cellStyle name="Обычный 6 5 3 2" xfId="373"/>
    <cellStyle name="Обычный 6 5 3 3" xfId="374"/>
    <cellStyle name="Обычный 6 5 4" xfId="375"/>
    <cellStyle name="Обычный 6 5 5" xfId="376"/>
    <cellStyle name="Обычный 6 6" xfId="377"/>
    <cellStyle name="Обычный 6 6 2" xfId="378"/>
    <cellStyle name="Обычный 6 6 3" xfId="379"/>
    <cellStyle name="Обычный 6 7" xfId="380"/>
    <cellStyle name="Обычный 6 7 2" xfId="381"/>
    <cellStyle name="Обычный 6 7 3" xfId="382"/>
    <cellStyle name="Обычный 6 8" xfId="383"/>
    <cellStyle name="Обычный 6 8 2" xfId="384"/>
    <cellStyle name="Обычный 6 8 3" xfId="385"/>
    <cellStyle name="Обычный 6 9" xfId="386"/>
    <cellStyle name="Обычный 7" xfId="387"/>
    <cellStyle name="Обычный 7 2" xfId="388"/>
    <cellStyle name="Обычный 7 2 10" xfId="389"/>
    <cellStyle name="Обычный 7 2 2" xfId="390"/>
    <cellStyle name="Обычный 7 2 2 2" xfId="391"/>
    <cellStyle name="Обычный 7 2 2 2 2" xfId="392"/>
    <cellStyle name="Обычный 7 2 2 2 2 2" xfId="393"/>
    <cellStyle name="Обычный 7 2 2 2 2 3" xfId="394"/>
    <cellStyle name="Обычный 7 2 2 2 3" xfId="395"/>
    <cellStyle name="Обычный 7 2 2 2 3 2" xfId="396"/>
    <cellStyle name="Обычный 7 2 2 2 3 3" xfId="397"/>
    <cellStyle name="Обычный 7 2 2 2 4" xfId="398"/>
    <cellStyle name="Обычный 7 2 2 2 5" xfId="399"/>
    <cellStyle name="Обычный 7 2 2 3" xfId="400"/>
    <cellStyle name="Обычный 7 2 2 3 2" xfId="401"/>
    <cellStyle name="Обычный 7 2 2 3 3" xfId="402"/>
    <cellStyle name="Обычный 7 2 2 4" xfId="403"/>
    <cellStyle name="Обычный 7 2 2 4 2" xfId="404"/>
    <cellStyle name="Обычный 7 2 2 4 3" xfId="405"/>
    <cellStyle name="Обычный 7 2 2 5" xfId="406"/>
    <cellStyle name="Обычный 7 2 2 6" xfId="407"/>
    <cellStyle name="Обычный 7 2 3" xfId="408"/>
    <cellStyle name="Обычный 7 2 3 2" xfId="409"/>
    <cellStyle name="Обычный 7 2 3 2 2" xfId="410"/>
    <cellStyle name="Обычный 7 2 3 2 2 2" xfId="411"/>
    <cellStyle name="Обычный 7 2 3 2 2 3" xfId="412"/>
    <cellStyle name="Обычный 7 2 3 2 3" xfId="413"/>
    <cellStyle name="Обычный 7 2 3 2 3 2" xfId="414"/>
    <cellStyle name="Обычный 7 2 3 2 3 3" xfId="415"/>
    <cellStyle name="Обычный 7 2 3 2 4" xfId="416"/>
    <cellStyle name="Обычный 7 2 3 2 5" xfId="417"/>
    <cellStyle name="Обычный 7 2 3 3" xfId="418"/>
    <cellStyle name="Обычный 7 2 3 3 2" xfId="419"/>
    <cellStyle name="Обычный 7 2 3 3 3" xfId="420"/>
    <cellStyle name="Обычный 7 2 3 4" xfId="421"/>
    <cellStyle name="Обычный 7 2 3 4 2" xfId="422"/>
    <cellStyle name="Обычный 7 2 3 4 3" xfId="423"/>
    <cellStyle name="Обычный 7 2 3 5" xfId="424"/>
    <cellStyle name="Обычный 7 2 3 6" xfId="425"/>
    <cellStyle name="Обычный 7 2 4" xfId="426"/>
    <cellStyle name="Обычный 7 2 4 2" xfId="427"/>
    <cellStyle name="Обычный 7 2 4 2 2" xfId="428"/>
    <cellStyle name="Обычный 7 2 4 2 3" xfId="429"/>
    <cellStyle name="Обычный 7 2 4 3" xfId="430"/>
    <cellStyle name="Обычный 7 2 4 3 2" xfId="431"/>
    <cellStyle name="Обычный 7 2 4 3 3" xfId="432"/>
    <cellStyle name="Обычный 7 2 4 4" xfId="433"/>
    <cellStyle name="Обычный 7 2 4 5" xfId="434"/>
    <cellStyle name="Обычный 7 2 5" xfId="435"/>
    <cellStyle name="Обычный 7 2 5 2" xfId="436"/>
    <cellStyle name="Обычный 7 2 5 3" xfId="437"/>
    <cellStyle name="Обычный 7 2 6" xfId="438"/>
    <cellStyle name="Обычный 7 2 6 2" xfId="439"/>
    <cellStyle name="Обычный 7 2 6 3" xfId="440"/>
    <cellStyle name="Обычный 7 2 7" xfId="441"/>
    <cellStyle name="Обычный 7 2 7 2" xfId="442"/>
    <cellStyle name="Обычный 7 2 7 3" xfId="443"/>
    <cellStyle name="Обычный 7 2 8" xfId="444"/>
    <cellStyle name="Обычный 7 2 9" xfId="445"/>
    <cellStyle name="Обычный 8" xfId="446"/>
    <cellStyle name="Обычный 9" xfId="447"/>
    <cellStyle name="Обычный 9 2" xfId="448"/>
    <cellStyle name="Обычный 9 2 2" xfId="449"/>
    <cellStyle name="Обычный 9 2 2 2" xfId="450"/>
    <cellStyle name="Обычный 9 2 2 2 2" xfId="451"/>
    <cellStyle name="Обычный 9 2 2 2 3" xfId="452"/>
    <cellStyle name="Обычный 9 2 2 3" xfId="453"/>
    <cellStyle name="Обычный 9 2 2 3 2" xfId="454"/>
    <cellStyle name="Обычный 9 2 2 3 3" xfId="455"/>
    <cellStyle name="Обычный 9 2 2 4" xfId="456"/>
    <cellStyle name="Обычный 9 2 2 4 2" xfId="457"/>
    <cellStyle name="Обычный 9 2 2 4 3" xfId="458"/>
    <cellStyle name="Обычный 9 2 2 5" xfId="459"/>
    <cellStyle name="Обычный 9 2 2 6" xfId="460"/>
    <cellStyle name="Обычный 9 2 3" xfId="461"/>
    <cellStyle name="Обычный 9 2 3 2" xfId="462"/>
    <cellStyle name="Обычный 9 2 3 3" xfId="463"/>
    <cellStyle name="Обычный 9 2 4" xfId="464"/>
    <cellStyle name="Обычный 9 2 4 2" xfId="465"/>
    <cellStyle name="Обычный 9 2 4 3" xfId="466"/>
    <cellStyle name="Обычный 9 2 5" xfId="467"/>
    <cellStyle name="Обычный 9 2 6" xfId="468"/>
    <cellStyle name="Обычный 9 3" xfId="469"/>
    <cellStyle name="Обычный 9 3 2" xfId="470"/>
    <cellStyle name="Обычный 9 3 2 2" xfId="471"/>
    <cellStyle name="Обычный 9 3 2 3" xfId="472"/>
    <cellStyle name="Обычный 9 3 3" xfId="473"/>
    <cellStyle name="Обычный 9 3 3 2" xfId="474"/>
    <cellStyle name="Обычный 9 3 3 3" xfId="475"/>
    <cellStyle name="Обычный 9 3 4" xfId="476"/>
    <cellStyle name="Обычный 9 3 4 2" xfId="477"/>
    <cellStyle name="Обычный 9 3 4 3" xfId="478"/>
    <cellStyle name="Обычный 9 3 5" xfId="479"/>
    <cellStyle name="Обычный 9 3 6" xfId="480"/>
    <cellStyle name="Обычный 9 4" xfId="481"/>
    <cellStyle name="Обычный 9 4 2" xfId="482"/>
    <cellStyle name="Обычный 9 4 3" xfId="483"/>
    <cellStyle name="Обычный 9 5" xfId="484"/>
    <cellStyle name="Обычный 9 5 2" xfId="485"/>
    <cellStyle name="Обычный 9 5 3" xfId="486"/>
    <cellStyle name="Обычный 9 6" xfId="487"/>
    <cellStyle name="Обычный 9 7" xfId="488"/>
    <cellStyle name="Обычный_Форматы по компаниям_last" xfId="489"/>
    <cellStyle name="Плохой" xfId="490" builtinId="27" customBuiltin="1"/>
    <cellStyle name="Плохой 2" xfId="491"/>
    <cellStyle name="Пояснение" xfId="492" builtinId="53" customBuiltin="1"/>
    <cellStyle name="Пояснение 2" xfId="493"/>
    <cellStyle name="Примечание" xfId="494" builtinId="10" customBuiltin="1"/>
    <cellStyle name="Примечание 2" xfId="495"/>
    <cellStyle name="Процентный 2" xfId="496"/>
    <cellStyle name="Процентный 3" xfId="497"/>
    <cellStyle name="Связанная ячейка" xfId="498" builtinId="24" customBuiltin="1"/>
    <cellStyle name="Связанная ячейка 2" xfId="499"/>
    <cellStyle name="Стиль 1" xfId="500"/>
    <cellStyle name="Текст предупреждения" xfId="501" builtinId="11" customBuiltin="1"/>
    <cellStyle name="Текст предупреждения 2" xfId="502"/>
    <cellStyle name="Финансовый 2" xfId="503"/>
    <cellStyle name="Финансовый 2 10" xfId="504"/>
    <cellStyle name="Финансовый 2 2" xfId="505"/>
    <cellStyle name="Финансовый 2 2 2" xfId="506"/>
    <cellStyle name="Финансовый 2 2 2 2" xfId="507"/>
    <cellStyle name="Финансовый 2 2 2 2 2" xfId="508"/>
    <cellStyle name="Финансовый 2 2 2 2 3" xfId="509"/>
    <cellStyle name="Финансовый 2 2 2 2 4" xfId="510"/>
    <cellStyle name="Финансовый 2 2 2 3" xfId="511"/>
    <cellStyle name="Финансовый 2 2 2 3 2" xfId="512"/>
    <cellStyle name="Финансовый 2 2 2 3 3" xfId="513"/>
    <cellStyle name="Финансовый 2 2 2 4" xfId="514"/>
    <cellStyle name="Финансовый 2 2 2 5" xfId="515"/>
    <cellStyle name="Финансовый 2 2 3" xfId="516"/>
    <cellStyle name="Финансовый 2 2 3 2" xfId="517"/>
    <cellStyle name="Финансовый 2 2 3 3" xfId="518"/>
    <cellStyle name="Финансовый 2 2 4" xfId="519"/>
    <cellStyle name="Финансовый 2 2 4 2" xfId="520"/>
    <cellStyle name="Финансовый 2 2 4 3" xfId="521"/>
    <cellStyle name="Финансовый 2 2 5" xfId="522"/>
    <cellStyle name="Финансовый 2 2 6" xfId="523"/>
    <cellStyle name="Финансовый 2 3" xfId="524"/>
    <cellStyle name="Финансовый 2 3 2" xfId="525"/>
    <cellStyle name="Финансовый 2 3 2 2" xfId="526"/>
    <cellStyle name="Финансовый 2 3 2 2 2" xfId="527"/>
    <cellStyle name="Финансовый 2 3 2 2 3" xfId="528"/>
    <cellStyle name="Финансовый 2 3 2 3" xfId="529"/>
    <cellStyle name="Финансовый 2 3 2 3 2" xfId="530"/>
    <cellStyle name="Финансовый 2 3 2 3 3" xfId="531"/>
    <cellStyle name="Финансовый 2 3 2 4" xfId="532"/>
    <cellStyle name="Финансовый 2 3 2 5" xfId="533"/>
    <cellStyle name="Финансовый 2 3 3" xfId="534"/>
    <cellStyle name="Финансовый 2 3 3 2" xfId="535"/>
    <cellStyle name="Финансовый 2 3 3 3" xfId="536"/>
    <cellStyle name="Финансовый 2 3 4" xfId="537"/>
    <cellStyle name="Финансовый 2 3 4 2" xfId="538"/>
    <cellStyle name="Финансовый 2 3 4 3" xfId="539"/>
    <cellStyle name="Финансовый 2 3 5" xfId="540"/>
    <cellStyle name="Финансовый 2 3 6" xfId="541"/>
    <cellStyle name="Финансовый 2 4" xfId="542"/>
    <cellStyle name="Финансовый 2 4 2" xfId="543"/>
    <cellStyle name="Финансовый 2 4 2 2" xfId="544"/>
    <cellStyle name="Финансовый 2 4 2 3" xfId="545"/>
    <cellStyle name="Финансовый 2 4 3" xfId="546"/>
    <cellStyle name="Финансовый 2 4 3 2" xfId="547"/>
    <cellStyle name="Финансовый 2 4 3 3" xfId="548"/>
    <cellStyle name="Финансовый 2 4 4" xfId="549"/>
    <cellStyle name="Финансовый 2 4 5" xfId="550"/>
    <cellStyle name="Финансовый 2 5" xfId="551"/>
    <cellStyle name="Финансовый 2 5 2" xfId="552"/>
    <cellStyle name="Финансовый 2 5 3" xfId="553"/>
    <cellStyle name="Финансовый 2 6" xfId="554"/>
    <cellStyle name="Финансовый 2 6 2" xfId="555"/>
    <cellStyle name="Финансовый 2 6 3" xfId="556"/>
    <cellStyle name="Финансовый 2 7" xfId="557"/>
    <cellStyle name="Финансовый 2 7 2" xfId="558"/>
    <cellStyle name="Финансовый 2 7 3" xfId="559"/>
    <cellStyle name="Финансовый 2 8" xfId="560"/>
    <cellStyle name="Финансовый 2 9" xfId="561"/>
    <cellStyle name="Финансовый 3" xfId="562"/>
    <cellStyle name="Финансовый 3 10" xfId="563"/>
    <cellStyle name="Финансовый 3 2" xfId="564"/>
    <cellStyle name="Финансовый 3 2 2" xfId="565"/>
    <cellStyle name="Финансовый 3 2 2 2" xfId="566"/>
    <cellStyle name="Финансовый 3 2 2 2 2" xfId="567"/>
    <cellStyle name="Финансовый 3 2 2 2 3" xfId="568"/>
    <cellStyle name="Финансовый 3 2 2 3" xfId="569"/>
    <cellStyle name="Финансовый 3 2 2 3 2" xfId="570"/>
    <cellStyle name="Финансовый 3 2 2 3 3" xfId="571"/>
    <cellStyle name="Финансовый 3 2 2 4" xfId="572"/>
    <cellStyle name="Финансовый 3 2 2 5" xfId="573"/>
    <cellStyle name="Финансовый 3 2 3" xfId="574"/>
    <cellStyle name="Финансовый 3 2 3 2" xfId="575"/>
    <cellStyle name="Финансовый 3 2 3 3" xfId="576"/>
    <cellStyle name="Финансовый 3 2 4" xfId="577"/>
    <cellStyle name="Финансовый 3 2 4 2" xfId="578"/>
    <cellStyle name="Финансовый 3 2 4 3" xfId="579"/>
    <cellStyle name="Финансовый 3 2 5" xfId="580"/>
    <cellStyle name="Финансовый 3 2 6" xfId="581"/>
    <cellStyle name="Финансовый 3 3" xfId="582"/>
    <cellStyle name="Финансовый 3 3 2" xfId="583"/>
    <cellStyle name="Финансовый 3 3 2 2" xfId="584"/>
    <cellStyle name="Финансовый 3 3 2 2 2" xfId="585"/>
    <cellStyle name="Финансовый 3 3 2 2 3" xfId="586"/>
    <cellStyle name="Финансовый 3 3 2 3" xfId="587"/>
    <cellStyle name="Финансовый 3 3 2 3 2" xfId="588"/>
    <cellStyle name="Финансовый 3 3 2 3 3" xfId="589"/>
    <cellStyle name="Финансовый 3 3 2 4" xfId="590"/>
    <cellStyle name="Финансовый 3 3 2 5" xfId="591"/>
    <cellStyle name="Финансовый 3 3 3" xfId="592"/>
    <cellStyle name="Финансовый 3 3 3 2" xfId="593"/>
    <cellStyle name="Финансовый 3 3 3 3" xfId="594"/>
    <cellStyle name="Финансовый 3 3 4" xfId="595"/>
    <cellStyle name="Финансовый 3 3 4 2" xfId="596"/>
    <cellStyle name="Финансовый 3 3 4 3" xfId="597"/>
    <cellStyle name="Финансовый 3 3 5" xfId="598"/>
    <cellStyle name="Финансовый 3 3 6" xfId="599"/>
    <cellStyle name="Финансовый 3 4" xfId="600"/>
    <cellStyle name="Финансовый 3 4 2" xfId="601"/>
    <cellStyle name="Финансовый 3 4 2 2" xfId="602"/>
    <cellStyle name="Финансовый 3 4 2 3" xfId="603"/>
    <cellStyle name="Финансовый 3 4 3" xfId="604"/>
    <cellStyle name="Финансовый 3 4 3 2" xfId="605"/>
    <cellStyle name="Финансовый 3 4 3 3" xfId="606"/>
    <cellStyle name="Финансовый 3 4 4" xfId="607"/>
    <cellStyle name="Финансовый 3 4 5" xfId="608"/>
    <cellStyle name="Финансовый 3 5" xfId="609"/>
    <cellStyle name="Финансовый 3 5 2" xfId="610"/>
    <cellStyle name="Финансовый 3 5 3" xfId="611"/>
    <cellStyle name="Финансовый 3 6" xfId="612"/>
    <cellStyle name="Финансовый 3 6 2" xfId="613"/>
    <cellStyle name="Финансовый 3 6 3" xfId="614"/>
    <cellStyle name="Финансовый 3 7" xfId="615"/>
    <cellStyle name="Финансовый 3 7 2" xfId="616"/>
    <cellStyle name="Финансовый 3 7 3" xfId="617"/>
    <cellStyle name="Финансовый 3 8" xfId="618"/>
    <cellStyle name="Финансовый 3 9" xfId="619"/>
    <cellStyle name="Хороший" xfId="620" builtinId="26" customBuiltin="1"/>
    <cellStyle name="Хороший 2" xfId="6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BB93"/>
  <sheetViews>
    <sheetView tabSelected="1" zoomScale="70" zoomScaleNormal="70" zoomScaleSheetLayoutView="70" workbookViewId="0">
      <selection activeCell="U59" sqref="U59"/>
    </sheetView>
  </sheetViews>
  <sheetFormatPr defaultColWidth="9" defaultRowHeight="15.75"/>
  <cols>
    <col min="1" max="1" width="9.125" style="3" customWidth="1"/>
    <col min="2" max="2" width="34" style="3" customWidth="1"/>
    <col min="3" max="3" width="16.625" style="3" customWidth="1"/>
    <col min="4" max="4" width="28" style="3" customWidth="1"/>
    <col min="5" max="9" width="9.125" style="3" customWidth="1"/>
    <col min="10" max="10" width="17" style="3" customWidth="1"/>
    <col min="11" max="20" width="7" style="3" customWidth="1"/>
    <col min="21" max="21" width="16.25" style="3" customWidth="1"/>
    <col min="22" max="22" width="7.5" style="3" customWidth="1"/>
    <col min="23" max="23" width="6.875" style="3" customWidth="1"/>
    <col min="24" max="24" width="9" style="3" customWidth="1"/>
    <col min="25" max="25" width="8.875" style="3" customWidth="1"/>
    <col min="26" max="16384" width="9" style="3"/>
  </cols>
  <sheetData>
    <row r="1" spans="1:54" ht="18.75">
      <c r="U1" s="24" t="s">
        <v>17</v>
      </c>
      <c r="X1" s="5"/>
      <c r="AC1" s="5"/>
    </row>
    <row r="2" spans="1:54" ht="18.75">
      <c r="U2" s="25" t="s">
        <v>6</v>
      </c>
      <c r="X2" s="5"/>
      <c r="AC2" s="5"/>
    </row>
    <row r="3" spans="1:54" ht="18.75">
      <c r="U3" s="25" t="s">
        <v>4</v>
      </c>
      <c r="X3" s="5"/>
      <c r="AC3" s="5"/>
    </row>
    <row r="4" spans="1:54" s="26" customFormat="1" ht="18.75" customHeight="1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17"/>
      <c r="W4" s="17"/>
      <c r="X4" s="17"/>
      <c r="Y4" s="17"/>
      <c r="Z4" s="13"/>
      <c r="AA4" s="13"/>
      <c r="AB4" s="13"/>
      <c r="AC4" s="13"/>
      <c r="AD4" s="13"/>
    </row>
    <row r="5" spans="1:54" s="4" customFormat="1" ht="18.75" customHeight="1">
      <c r="A5" s="38" t="s">
        <v>153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54" s="4" customFormat="1" ht="18.7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54" s="4" customFormat="1" ht="18.75" customHeight="1">
      <c r="A7" s="38" t="s">
        <v>20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9"/>
      <c r="W7" s="9"/>
      <c r="X7" s="9"/>
      <c r="Y7" s="9"/>
      <c r="Z7" s="9"/>
      <c r="AA7" s="9"/>
      <c r="AB7" s="9"/>
      <c r="AC7" s="9"/>
      <c r="AD7" s="9"/>
    </row>
    <row r="8" spans="1:54" ht="15.75" customHeight="1">
      <c r="A8" s="40" t="s">
        <v>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27"/>
      <c r="W8" s="27"/>
      <c r="X8" s="27"/>
      <c r="Y8" s="27"/>
      <c r="Z8" s="28"/>
      <c r="AA8" s="28"/>
      <c r="AB8" s="28"/>
      <c r="AC8" s="28"/>
      <c r="AD8" s="28"/>
    </row>
    <row r="9" spans="1:54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</row>
    <row r="10" spans="1:54" ht="18.75">
      <c r="A10" s="39" t="s">
        <v>152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11"/>
      <c r="W10" s="11"/>
      <c r="X10" s="11"/>
      <c r="Y10" s="11"/>
      <c r="Z10" s="11"/>
      <c r="AA10" s="11"/>
      <c r="AB10" s="11"/>
      <c r="AC10" s="11"/>
      <c r="AD10" s="11"/>
    </row>
    <row r="11" spans="1:54" ht="18.75">
      <c r="AD11" s="25"/>
    </row>
    <row r="12" spans="1:54" ht="18.75">
      <c r="A12" s="22" t="s">
        <v>151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9"/>
      <c r="AB12" s="29"/>
      <c r="AC12" s="29"/>
      <c r="AD12" s="29"/>
    </row>
    <row r="13" spans="1:54">
      <c r="A13" s="41" t="s">
        <v>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28"/>
      <c r="W13" s="28"/>
      <c r="X13" s="28"/>
      <c r="Y13" s="28"/>
      <c r="Z13" s="28"/>
      <c r="AA13" s="28"/>
      <c r="AB13" s="28"/>
      <c r="AC13" s="28"/>
      <c r="AD13" s="28"/>
    </row>
    <row r="14" spans="1:54">
      <c r="B14" s="15"/>
      <c r="C14" s="16"/>
      <c r="D14" s="16"/>
      <c r="E14" s="6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H14" s="1"/>
    </row>
    <row r="15" spans="1:54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14"/>
      <c r="W15" s="14"/>
      <c r="X15" s="14"/>
      <c r="Y15" s="14"/>
      <c r="Z15" s="14"/>
      <c r="AA15" s="14"/>
      <c r="AB15" s="1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</row>
    <row r="16" spans="1:54">
      <c r="A16" s="43" t="s">
        <v>19</v>
      </c>
      <c r="B16" s="46" t="s">
        <v>15</v>
      </c>
      <c r="C16" s="46" t="s">
        <v>10</v>
      </c>
      <c r="D16" s="43" t="s">
        <v>18</v>
      </c>
      <c r="E16" s="46" t="s">
        <v>98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 t="s">
        <v>99</v>
      </c>
      <c r="Q16" s="46"/>
      <c r="R16" s="46"/>
      <c r="S16" s="46"/>
      <c r="T16" s="46"/>
      <c r="U16" s="46" t="s">
        <v>11</v>
      </c>
      <c r="V16" s="12"/>
      <c r="W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</row>
    <row r="17" spans="1:54">
      <c r="A17" s="44"/>
      <c r="B17" s="46"/>
      <c r="C17" s="46"/>
      <c r="D17" s="44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12"/>
      <c r="W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</row>
    <row r="18" spans="1:54" ht="27.75" customHeight="1">
      <c r="A18" s="44"/>
      <c r="B18" s="46"/>
      <c r="C18" s="46"/>
      <c r="D18" s="44"/>
      <c r="E18" s="42" t="s">
        <v>12</v>
      </c>
      <c r="F18" s="42"/>
      <c r="G18" s="42"/>
      <c r="H18" s="42"/>
      <c r="I18" s="42"/>
      <c r="J18" s="42" t="s">
        <v>13</v>
      </c>
      <c r="K18" s="42"/>
      <c r="L18" s="42"/>
      <c r="M18" s="42"/>
      <c r="N18" s="42"/>
      <c r="O18" s="42"/>
      <c r="P18" s="46"/>
      <c r="Q18" s="46"/>
      <c r="R18" s="46"/>
      <c r="S18" s="46"/>
      <c r="T18" s="46"/>
      <c r="U18" s="46"/>
      <c r="V18" s="4"/>
      <c r="W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</row>
    <row r="19" spans="1:54" ht="81.75" customHeight="1">
      <c r="A19" s="45"/>
      <c r="B19" s="46"/>
      <c r="C19" s="46"/>
      <c r="D19" s="45"/>
      <c r="E19" s="8" t="s">
        <v>8</v>
      </c>
      <c r="F19" s="8" t="s">
        <v>9</v>
      </c>
      <c r="G19" s="8" t="s">
        <v>16</v>
      </c>
      <c r="H19" s="8" t="s">
        <v>7</v>
      </c>
      <c r="I19" s="8" t="s">
        <v>14</v>
      </c>
      <c r="J19" s="23" t="s">
        <v>2</v>
      </c>
      <c r="K19" s="8" t="s">
        <v>8</v>
      </c>
      <c r="L19" s="8" t="s">
        <v>9</v>
      </c>
      <c r="M19" s="8" t="s">
        <v>16</v>
      </c>
      <c r="N19" s="8" t="s">
        <v>7</v>
      </c>
      <c r="O19" s="8" t="s">
        <v>14</v>
      </c>
      <c r="P19" s="8" t="s">
        <v>8</v>
      </c>
      <c r="Q19" s="8" t="s">
        <v>9</v>
      </c>
      <c r="R19" s="8" t="s">
        <v>16</v>
      </c>
      <c r="S19" s="8" t="s">
        <v>7</v>
      </c>
      <c r="T19" s="8" t="s">
        <v>14</v>
      </c>
      <c r="U19" s="46"/>
      <c r="V19" s="4"/>
      <c r="W19" s="4"/>
    </row>
    <row r="20" spans="1:54">
      <c r="A20" s="7">
        <v>1</v>
      </c>
      <c r="B20" s="7">
        <v>2</v>
      </c>
      <c r="C20" s="7">
        <v>3</v>
      </c>
      <c r="D20" s="7">
        <v>4</v>
      </c>
      <c r="E20" s="7">
        <f t="shared" ref="E20:U20" si="0">D20+1</f>
        <v>5</v>
      </c>
      <c r="F20" s="7">
        <f t="shared" si="0"/>
        <v>6</v>
      </c>
      <c r="G20" s="7">
        <f t="shared" si="0"/>
        <v>7</v>
      </c>
      <c r="H20" s="7">
        <f t="shared" si="0"/>
        <v>8</v>
      </c>
      <c r="I20" s="7">
        <f t="shared" si="0"/>
        <v>9</v>
      </c>
      <c r="J20" s="7">
        <f t="shared" si="0"/>
        <v>10</v>
      </c>
      <c r="K20" s="7">
        <f t="shared" si="0"/>
        <v>11</v>
      </c>
      <c r="L20" s="7">
        <f t="shared" si="0"/>
        <v>12</v>
      </c>
      <c r="M20" s="7">
        <f t="shared" si="0"/>
        <v>13</v>
      </c>
      <c r="N20" s="7">
        <f t="shared" si="0"/>
        <v>14</v>
      </c>
      <c r="O20" s="7">
        <f t="shared" si="0"/>
        <v>15</v>
      </c>
      <c r="P20" s="7">
        <f t="shared" si="0"/>
        <v>16</v>
      </c>
      <c r="Q20" s="7">
        <f t="shared" si="0"/>
        <v>17</v>
      </c>
      <c r="R20" s="7">
        <f t="shared" si="0"/>
        <v>18</v>
      </c>
      <c r="S20" s="7">
        <f t="shared" si="0"/>
        <v>19</v>
      </c>
      <c r="T20" s="7">
        <f t="shared" si="0"/>
        <v>20</v>
      </c>
      <c r="U20" s="7">
        <f t="shared" si="0"/>
        <v>21</v>
      </c>
    </row>
    <row r="21" spans="1:54" ht="31.5">
      <c r="A21" s="18" t="s">
        <v>21</v>
      </c>
      <c r="B21" s="19" t="s">
        <v>1</v>
      </c>
      <c r="C21" s="59" t="s">
        <v>201</v>
      </c>
      <c r="D21" s="35" t="s">
        <v>193</v>
      </c>
      <c r="E21" s="32">
        <f>SUM(E22:E27)</f>
        <v>0.16</v>
      </c>
      <c r="F21" s="32">
        <f t="shared" ref="F21:T21" si="1">SUM(F22:F27)</f>
        <v>0</v>
      </c>
      <c r="G21" s="32">
        <f t="shared" si="1"/>
        <v>16.29</v>
      </c>
      <c r="H21" s="32">
        <f t="shared" si="1"/>
        <v>0</v>
      </c>
      <c r="I21" s="32">
        <f t="shared" si="1"/>
        <v>1</v>
      </c>
      <c r="J21" s="32">
        <f t="shared" si="1"/>
        <v>0</v>
      </c>
      <c r="K21" s="32">
        <f t="shared" si="1"/>
        <v>0.16</v>
      </c>
      <c r="L21" s="32">
        <f t="shared" si="1"/>
        <v>0</v>
      </c>
      <c r="M21" s="32">
        <f t="shared" si="1"/>
        <v>17.452000000000002</v>
      </c>
      <c r="N21" s="32">
        <f t="shared" si="1"/>
        <v>0</v>
      </c>
      <c r="O21" s="32">
        <f t="shared" si="1"/>
        <v>1</v>
      </c>
      <c r="P21" s="32">
        <f t="shared" si="1"/>
        <v>0</v>
      </c>
      <c r="Q21" s="32">
        <f t="shared" si="1"/>
        <v>0</v>
      </c>
      <c r="R21" s="32">
        <f t="shared" si="1"/>
        <v>1.1620000000000006</v>
      </c>
      <c r="S21" s="32">
        <f t="shared" si="1"/>
        <v>0</v>
      </c>
      <c r="T21" s="32">
        <f t="shared" si="1"/>
        <v>0</v>
      </c>
      <c r="U21" s="53"/>
    </row>
    <row r="22" spans="1:54" ht="31.5">
      <c r="A22" s="18" t="s">
        <v>22</v>
      </c>
      <c r="B22" s="19" t="s">
        <v>23</v>
      </c>
      <c r="C22" s="59" t="s">
        <v>201</v>
      </c>
      <c r="D22" s="35" t="s">
        <v>193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3">
        <f t="shared" ref="P22:P89" si="2">K22-E22</f>
        <v>0</v>
      </c>
      <c r="Q22" s="33">
        <v>0</v>
      </c>
      <c r="R22" s="33">
        <f t="shared" ref="R22:R89" si="3">M22-G22</f>
        <v>0</v>
      </c>
      <c r="S22" s="33">
        <v>0</v>
      </c>
      <c r="T22" s="33">
        <f t="shared" ref="T22:T89" si="4">O22-I22</f>
        <v>0</v>
      </c>
      <c r="U22" s="53"/>
    </row>
    <row r="23" spans="1:54" ht="31.5">
      <c r="A23" s="18" t="s">
        <v>24</v>
      </c>
      <c r="B23" s="19" t="s">
        <v>25</v>
      </c>
      <c r="C23" s="59" t="s">
        <v>201</v>
      </c>
      <c r="D23" s="35" t="s">
        <v>193</v>
      </c>
      <c r="E23" s="32">
        <f>E49</f>
        <v>0.16</v>
      </c>
      <c r="F23" s="32">
        <f t="shared" ref="F23:T23" si="5">F49</f>
        <v>0</v>
      </c>
      <c r="G23" s="32">
        <f t="shared" si="5"/>
        <v>16.29</v>
      </c>
      <c r="H23" s="32">
        <f t="shared" si="5"/>
        <v>0</v>
      </c>
      <c r="I23" s="32">
        <f t="shared" si="5"/>
        <v>0</v>
      </c>
      <c r="J23" s="32">
        <f t="shared" si="5"/>
        <v>0</v>
      </c>
      <c r="K23" s="32">
        <f t="shared" si="5"/>
        <v>0.16</v>
      </c>
      <c r="L23" s="32">
        <f t="shared" si="5"/>
        <v>0</v>
      </c>
      <c r="M23" s="32">
        <f t="shared" si="5"/>
        <v>17.452000000000002</v>
      </c>
      <c r="N23" s="32">
        <f t="shared" si="5"/>
        <v>0</v>
      </c>
      <c r="O23" s="32">
        <f t="shared" si="5"/>
        <v>0</v>
      </c>
      <c r="P23" s="32">
        <f t="shared" si="5"/>
        <v>0</v>
      </c>
      <c r="Q23" s="32">
        <f t="shared" si="5"/>
        <v>0</v>
      </c>
      <c r="R23" s="32">
        <f t="shared" si="5"/>
        <v>1.1620000000000006</v>
      </c>
      <c r="S23" s="32">
        <f t="shared" si="5"/>
        <v>0</v>
      </c>
      <c r="T23" s="32">
        <f t="shared" si="5"/>
        <v>0</v>
      </c>
      <c r="U23" s="53"/>
    </row>
    <row r="24" spans="1:54" ht="78.75">
      <c r="A24" s="18" t="s">
        <v>26</v>
      </c>
      <c r="B24" s="20" t="s">
        <v>27</v>
      </c>
      <c r="C24" s="59" t="s">
        <v>201</v>
      </c>
      <c r="D24" s="35" t="s">
        <v>193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3">
        <f t="shared" si="2"/>
        <v>0</v>
      </c>
      <c r="Q24" s="33">
        <v>0</v>
      </c>
      <c r="R24" s="33">
        <f t="shared" si="3"/>
        <v>0</v>
      </c>
      <c r="S24" s="33">
        <v>0</v>
      </c>
      <c r="T24" s="33">
        <f t="shared" si="4"/>
        <v>0</v>
      </c>
      <c r="U24" s="53"/>
    </row>
    <row r="25" spans="1:54" ht="47.25">
      <c r="A25" s="18" t="s">
        <v>28</v>
      </c>
      <c r="B25" s="19" t="s">
        <v>29</v>
      </c>
      <c r="C25" s="59" t="s">
        <v>201</v>
      </c>
      <c r="D25" s="35" t="s">
        <v>193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3">
        <f t="shared" si="2"/>
        <v>0</v>
      </c>
      <c r="Q25" s="33">
        <v>0</v>
      </c>
      <c r="R25" s="33">
        <f t="shared" si="3"/>
        <v>0</v>
      </c>
      <c r="S25" s="33">
        <v>0</v>
      </c>
      <c r="T25" s="33">
        <f t="shared" si="4"/>
        <v>0</v>
      </c>
      <c r="U25" s="53"/>
    </row>
    <row r="26" spans="1:54" ht="47.25">
      <c r="A26" s="18" t="s">
        <v>30</v>
      </c>
      <c r="B26" s="19" t="s">
        <v>31</v>
      </c>
      <c r="C26" s="59" t="s">
        <v>201</v>
      </c>
      <c r="D26" s="35" t="s">
        <v>193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3">
        <f t="shared" si="2"/>
        <v>0</v>
      </c>
      <c r="Q26" s="33">
        <v>0</v>
      </c>
      <c r="R26" s="33">
        <f t="shared" si="3"/>
        <v>0</v>
      </c>
      <c r="S26" s="33">
        <v>0</v>
      </c>
      <c r="T26" s="33">
        <f t="shared" si="4"/>
        <v>0</v>
      </c>
      <c r="U26" s="53"/>
    </row>
    <row r="27" spans="1:54" ht="31.5">
      <c r="A27" s="18" t="s">
        <v>32</v>
      </c>
      <c r="B27" s="20" t="s">
        <v>33</v>
      </c>
      <c r="C27" s="59" t="s">
        <v>201</v>
      </c>
      <c r="D27" s="35" t="s">
        <v>193</v>
      </c>
      <c r="E27" s="32">
        <f>E90</f>
        <v>0</v>
      </c>
      <c r="F27" s="32">
        <f t="shared" ref="F27:T27" si="6">F90</f>
        <v>0</v>
      </c>
      <c r="G27" s="32">
        <f t="shared" si="6"/>
        <v>0</v>
      </c>
      <c r="H27" s="32">
        <f t="shared" si="6"/>
        <v>0</v>
      </c>
      <c r="I27" s="32">
        <f t="shared" si="6"/>
        <v>1</v>
      </c>
      <c r="J27" s="32">
        <f t="shared" si="6"/>
        <v>0</v>
      </c>
      <c r="K27" s="32">
        <f t="shared" si="6"/>
        <v>0</v>
      </c>
      <c r="L27" s="32">
        <f t="shared" si="6"/>
        <v>0</v>
      </c>
      <c r="M27" s="32">
        <f t="shared" si="6"/>
        <v>0</v>
      </c>
      <c r="N27" s="32">
        <f t="shared" si="6"/>
        <v>0</v>
      </c>
      <c r="O27" s="32">
        <f t="shared" si="6"/>
        <v>1</v>
      </c>
      <c r="P27" s="32">
        <f t="shared" si="6"/>
        <v>0</v>
      </c>
      <c r="Q27" s="32">
        <f t="shared" si="6"/>
        <v>0</v>
      </c>
      <c r="R27" s="32">
        <f t="shared" si="6"/>
        <v>0</v>
      </c>
      <c r="S27" s="32">
        <f t="shared" si="6"/>
        <v>0</v>
      </c>
      <c r="T27" s="32">
        <f t="shared" si="6"/>
        <v>0</v>
      </c>
      <c r="U27" s="53"/>
    </row>
    <row r="28" spans="1:54">
      <c r="A28" s="18" t="s">
        <v>34</v>
      </c>
      <c r="B28" s="19" t="s">
        <v>100</v>
      </c>
      <c r="C28" s="59" t="s">
        <v>201</v>
      </c>
      <c r="D28" s="35" t="s">
        <v>193</v>
      </c>
      <c r="E28" s="32">
        <f>E49+E90</f>
        <v>0.16</v>
      </c>
      <c r="F28" s="32">
        <f t="shared" ref="F28:T28" si="7">F49+F90</f>
        <v>0</v>
      </c>
      <c r="G28" s="32">
        <f t="shared" si="7"/>
        <v>16.29</v>
      </c>
      <c r="H28" s="32">
        <f t="shared" si="7"/>
        <v>0</v>
      </c>
      <c r="I28" s="32">
        <f t="shared" si="7"/>
        <v>1</v>
      </c>
      <c r="J28" s="32">
        <f t="shared" si="7"/>
        <v>0</v>
      </c>
      <c r="K28" s="32">
        <f t="shared" si="7"/>
        <v>0.16</v>
      </c>
      <c r="L28" s="32">
        <f t="shared" si="7"/>
        <v>0</v>
      </c>
      <c r="M28" s="32">
        <f t="shared" si="7"/>
        <v>17.452000000000002</v>
      </c>
      <c r="N28" s="32">
        <f t="shared" si="7"/>
        <v>0</v>
      </c>
      <c r="O28" s="32">
        <f t="shared" si="7"/>
        <v>1</v>
      </c>
      <c r="P28" s="32">
        <f t="shared" si="7"/>
        <v>0</v>
      </c>
      <c r="Q28" s="32">
        <f t="shared" si="7"/>
        <v>0</v>
      </c>
      <c r="R28" s="32">
        <f t="shared" si="7"/>
        <v>1.1620000000000006</v>
      </c>
      <c r="S28" s="32">
        <f t="shared" si="7"/>
        <v>0</v>
      </c>
      <c r="T28" s="32">
        <f t="shared" si="7"/>
        <v>0</v>
      </c>
      <c r="U28" s="53"/>
    </row>
    <row r="29" spans="1:54" ht="31.5">
      <c r="A29" s="18" t="s">
        <v>35</v>
      </c>
      <c r="B29" s="19" t="s">
        <v>36</v>
      </c>
      <c r="C29" s="59" t="s">
        <v>201</v>
      </c>
      <c r="D29" s="35" t="s">
        <v>193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3">
        <f t="shared" si="2"/>
        <v>0</v>
      </c>
      <c r="Q29" s="33">
        <v>0</v>
      </c>
      <c r="R29" s="33">
        <f t="shared" si="3"/>
        <v>0</v>
      </c>
      <c r="S29" s="33">
        <v>0</v>
      </c>
      <c r="T29" s="33">
        <f t="shared" si="4"/>
        <v>0</v>
      </c>
      <c r="U29" s="53"/>
    </row>
    <row r="30" spans="1:54" ht="47.25">
      <c r="A30" s="18" t="s">
        <v>37</v>
      </c>
      <c r="B30" s="19" t="s">
        <v>38</v>
      </c>
      <c r="C30" s="59" t="s">
        <v>201</v>
      </c>
      <c r="D30" s="35" t="s">
        <v>193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3">
        <f t="shared" si="2"/>
        <v>0</v>
      </c>
      <c r="Q30" s="33">
        <v>0</v>
      </c>
      <c r="R30" s="33">
        <f t="shared" si="3"/>
        <v>0</v>
      </c>
      <c r="S30" s="33">
        <v>0</v>
      </c>
      <c r="T30" s="33">
        <f t="shared" si="4"/>
        <v>0</v>
      </c>
      <c r="U30" s="53"/>
    </row>
    <row r="31" spans="1:54" ht="78.75">
      <c r="A31" s="18" t="s">
        <v>39</v>
      </c>
      <c r="B31" s="19" t="s">
        <v>40</v>
      </c>
      <c r="C31" s="59" t="s">
        <v>201</v>
      </c>
      <c r="D31" s="35" t="s">
        <v>193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3">
        <f t="shared" si="2"/>
        <v>0</v>
      </c>
      <c r="Q31" s="33">
        <v>0</v>
      </c>
      <c r="R31" s="33">
        <f t="shared" si="3"/>
        <v>0</v>
      </c>
      <c r="S31" s="33">
        <v>0</v>
      </c>
      <c r="T31" s="33">
        <f t="shared" si="4"/>
        <v>0</v>
      </c>
      <c r="U31" s="53"/>
    </row>
    <row r="32" spans="1:54" ht="78.75">
      <c r="A32" s="18" t="s">
        <v>41</v>
      </c>
      <c r="B32" s="19" t="s">
        <v>42</v>
      </c>
      <c r="C32" s="59" t="s">
        <v>201</v>
      </c>
      <c r="D32" s="35" t="s">
        <v>193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3">
        <f t="shared" si="2"/>
        <v>0</v>
      </c>
      <c r="Q32" s="33">
        <v>0</v>
      </c>
      <c r="R32" s="33">
        <f t="shared" si="3"/>
        <v>0</v>
      </c>
      <c r="S32" s="33">
        <v>0</v>
      </c>
      <c r="T32" s="33">
        <f t="shared" si="4"/>
        <v>0</v>
      </c>
      <c r="U32" s="53"/>
    </row>
    <row r="33" spans="1:21" ht="63">
      <c r="A33" s="18" t="s">
        <v>43</v>
      </c>
      <c r="B33" s="19" t="s">
        <v>44</v>
      </c>
      <c r="C33" s="59" t="s">
        <v>201</v>
      </c>
      <c r="D33" s="35" t="s">
        <v>193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3">
        <f t="shared" si="2"/>
        <v>0</v>
      </c>
      <c r="Q33" s="33">
        <v>0</v>
      </c>
      <c r="R33" s="33">
        <f t="shared" si="3"/>
        <v>0</v>
      </c>
      <c r="S33" s="33">
        <v>0</v>
      </c>
      <c r="T33" s="33">
        <f t="shared" si="4"/>
        <v>0</v>
      </c>
      <c r="U33" s="53"/>
    </row>
    <row r="34" spans="1:21" ht="47.25">
      <c r="A34" s="18" t="s">
        <v>45</v>
      </c>
      <c r="B34" s="19" t="s">
        <v>46</v>
      </c>
      <c r="C34" s="59" t="s">
        <v>201</v>
      </c>
      <c r="D34" s="35" t="s">
        <v>193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3">
        <f t="shared" si="2"/>
        <v>0</v>
      </c>
      <c r="Q34" s="33">
        <v>0</v>
      </c>
      <c r="R34" s="33">
        <f t="shared" si="3"/>
        <v>0</v>
      </c>
      <c r="S34" s="33">
        <v>0</v>
      </c>
      <c r="T34" s="33">
        <f t="shared" si="4"/>
        <v>0</v>
      </c>
      <c r="U34" s="53"/>
    </row>
    <row r="35" spans="1:21" ht="78.75">
      <c r="A35" s="18" t="s">
        <v>47</v>
      </c>
      <c r="B35" s="19" t="s">
        <v>48</v>
      </c>
      <c r="C35" s="59" t="s">
        <v>201</v>
      </c>
      <c r="D35" s="35" t="s">
        <v>193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3">
        <f t="shared" si="2"/>
        <v>0</v>
      </c>
      <c r="Q35" s="33">
        <v>0</v>
      </c>
      <c r="R35" s="33">
        <f t="shared" si="3"/>
        <v>0</v>
      </c>
      <c r="S35" s="33">
        <v>0</v>
      </c>
      <c r="T35" s="33">
        <f t="shared" si="4"/>
        <v>0</v>
      </c>
      <c r="U35" s="53"/>
    </row>
    <row r="36" spans="1:21" ht="47.25">
      <c r="A36" s="18" t="s">
        <v>49</v>
      </c>
      <c r="B36" s="19" t="s">
        <v>50</v>
      </c>
      <c r="C36" s="59" t="s">
        <v>201</v>
      </c>
      <c r="D36" s="35" t="s">
        <v>193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3">
        <f t="shared" si="2"/>
        <v>0</v>
      </c>
      <c r="Q36" s="33">
        <v>0</v>
      </c>
      <c r="R36" s="33">
        <f t="shared" si="3"/>
        <v>0</v>
      </c>
      <c r="S36" s="33">
        <v>0</v>
      </c>
      <c r="T36" s="33">
        <f t="shared" si="4"/>
        <v>0</v>
      </c>
      <c r="U36" s="53"/>
    </row>
    <row r="37" spans="1:21" ht="63">
      <c r="A37" s="18" t="s">
        <v>51</v>
      </c>
      <c r="B37" s="19" t="s">
        <v>52</v>
      </c>
      <c r="C37" s="59" t="s">
        <v>201</v>
      </c>
      <c r="D37" s="35" t="s">
        <v>193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3">
        <f t="shared" si="2"/>
        <v>0</v>
      </c>
      <c r="Q37" s="33">
        <v>0</v>
      </c>
      <c r="R37" s="33">
        <f t="shared" si="3"/>
        <v>0</v>
      </c>
      <c r="S37" s="33">
        <v>0</v>
      </c>
      <c r="T37" s="33">
        <f t="shared" si="4"/>
        <v>0</v>
      </c>
      <c r="U37" s="53"/>
    </row>
    <row r="38" spans="1:21" ht="47.25">
      <c r="A38" s="18" t="s">
        <v>53</v>
      </c>
      <c r="B38" s="19" t="s">
        <v>54</v>
      </c>
      <c r="C38" s="59" t="s">
        <v>201</v>
      </c>
      <c r="D38" s="35" t="s">
        <v>193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3">
        <f t="shared" si="2"/>
        <v>0</v>
      </c>
      <c r="Q38" s="33">
        <v>0</v>
      </c>
      <c r="R38" s="33">
        <f t="shared" si="3"/>
        <v>0</v>
      </c>
      <c r="S38" s="33">
        <v>0</v>
      </c>
      <c r="T38" s="33">
        <f t="shared" si="4"/>
        <v>0</v>
      </c>
      <c r="U38" s="53"/>
    </row>
    <row r="39" spans="1:21" ht="141.75">
      <c r="A39" s="18" t="s">
        <v>53</v>
      </c>
      <c r="B39" s="19" t="s">
        <v>55</v>
      </c>
      <c r="C39" s="59" t="s">
        <v>201</v>
      </c>
      <c r="D39" s="35" t="s">
        <v>193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3">
        <f t="shared" si="2"/>
        <v>0</v>
      </c>
      <c r="Q39" s="33">
        <v>0</v>
      </c>
      <c r="R39" s="33">
        <f t="shared" si="3"/>
        <v>0</v>
      </c>
      <c r="S39" s="33">
        <v>0</v>
      </c>
      <c r="T39" s="33">
        <f t="shared" si="4"/>
        <v>0</v>
      </c>
      <c r="U39" s="53"/>
    </row>
    <row r="40" spans="1:21" ht="126">
      <c r="A40" s="18" t="s">
        <v>53</v>
      </c>
      <c r="B40" s="19" t="s">
        <v>56</v>
      </c>
      <c r="C40" s="59" t="s">
        <v>201</v>
      </c>
      <c r="D40" s="35" t="s">
        <v>193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3">
        <f t="shared" si="2"/>
        <v>0</v>
      </c>
      <c r="Q40" s="33">
        <v>0</v>
      </c>
      <c r="R40" s="33">
        <f t="shared" si="3"/>
        <v>0</v>
      </c>
      <c r="S40" s="33">
        <v>0</v>
      </c>
      <c r="T40" s="33">
        <f t="shared" si="4"/>
        <v>0</v>
      </c>
      <c r="U40" s="53"/>
    </row>
    <row r="41" spans="1:21" ht="126">
      <c r="A41" s="18" t="s">
        <v>53</v>
      </c>
      <c r="B41" s="19" t="s">
        <v>57</v>
      </c>
      <c r="C41" s="59" t="s">
        <v>201</v>
      </c>
      <c r="D41" s="35" t="s">
        <v>193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3">
        <f t="shared" si="2"/>
        <v>0</v>
      </c>
      <c r="Q41" s="33">
        <v>0</v>
      </c>
      <c r="R41" s="33">
        <f t="shared" si="3"/>
        <v>0</v>
      </c>
      <c r="S41" s="33">
        <v>0</v>
      </c>
      <c r="T41" s="33">
        <f t="shared" si="4"/>
        <v>0</v>
      </c>
      <c r="U41" s="53"/>
    </row>
    <row r="42" spans="1:21" ht="47.25">
      <c r="A42" s="18" t="s">
        <v>58</v>
      </c>
      <c r="B42" s="19" t="s">
        <v>54</v>
      </c>
      <c r="C42" s="59" t="s">
        <v>201</v>
      </c>
      <c r="D42" s="35" t="s">
        <v>193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3">
        <f t="shared" si="2"/>
        <v>0</v>
      </c>
      <c r="Q42" s="33">
        <v>0</v>
      </c>
      <c r="R42" s="33">
        <f t="shared" si="3"/>
        <v>0</v>
      </c>
      <c r="S42" s="33">
        <v>0</v>
      </c>
      <c r="T42" s="33">
        <f t="shared" si="4"/>
        <v>0</v>
      </c>
      <c r="U42" s="53"/>
    </row>
    <row r="43" spans="1:21" ht="141.75">
      <c r="A43" s="18" t="s">
        <v>58</v>
      </c>
      <c r="B43" s="19" t="s">
        <v>55</v>
      </c>
      <c r="C43" s="59" t="s">
        <v>201</v>
      </c>
      <c r="D43" s="35" t="s">
        <v>193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3">
        <f t="shared" si="2"/>
        <v>0</v>
      </c>
      <c r="Q43" s="33">
        <v>0</v>
      </c>
      <c r="R43" s="33">
        <f t="shared" si="3"/>
        <v>0</v>
      </c>
      <c r="S43" s="33">
        <v>0</v>
      </c>
      <c r="T43" s="33">
        <f t="shared" si="4"/>
        <v>0</v>
      </c>
      <c r="U43" s="53"/>
    </row>
    <row r="44" spans="1:21" ht="126">
      <c r="A44" s="18" t="s">
        <v>58</v>
      </c>
      <c r="B44" s="19" t="s">
        <v>56</v>
      </c>
      <c r="C44" s="59" t="s">
        <v>201</v>
      </c>
      <c r="D44" s="35" t="s">
        <v>193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3">
        <f t="shared" si="2"/>
        <v>0</v>
      </c>
      <c r="Q44" s="33">
        <v>0</v>
      </c>
      <c r="R44" s="33">
        <f t="shared" si="3"/>
        <v>0</v>
      </c>
      <c r="S44" s="33">
        <v>0</v>
      </c>
      <c r="T44" s="33">
        <f t="shared" si="4"/>
        <v>0</v>
      </c>
      <c r="U44" s="53"/>
    </row>
    <row r="45" spans="1:21" ht="126">
      <c r="A45" s="18" t="s">
        <v>58</v>
      </c>
      <c r="B45" s="19" t="s">
        <v>59</v>
      </c>
      <c r="C45" s="59" t="s">
        <v>201</v>
      </c>
      <c r="D45" s="35" t="s">
        <v>193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3">
        <f t="shared" si="2"/>
        <v>0</v>
      </c>
      <c r="Q45" s="33">
        <v>0</v>
      </c>
      <c r="R45" s="33">
        <f t="shared" si="3"/>
        <v>0</v>
      </c>
      <c r="S45" s="33">
        <v>0</v>
      </c>
      <c r="T45" s="33">
        <f t="shared" si="4"/>
        <v>0</v>
      </c>
      <c r="U45" s="53"/>
    </row>
    <row r="46" spans="1:21" ht="110.25">
      <c r="A46" s="18" t="s">
        <v>60</v>
      </c>
      <c r="B46" s="19" t="s">
        <v>61</v>
      </c>
      <c r="C46" s="59" t="s">
        <v>201</v>
      </c>
      <c r="D46" s="35" t="s">
        <v>193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3">
        <f t="shared" si="2"/>
        <v>0</v>
      </c>
      <c r="Q46" s="33">
        <v>0</v>
      </c>
      <c r="R46" s="33">
        <f t="shared" si="3"/>
        <v>0</v>
      </c>
      <c r="S46" s="33">
        <v>0</v>
      </c>
      <c r="T46" s="33">
        <f t="shared" si="4"/>
        <v>0</v>
      </c>
      <c r="U46" s="53"/>
    </row>
    <row r="47" spans="1:21" ht="94.5">
      <c r="A47" s="18" t="s">
        <v>62</v>
      </c>
      <c r="B47" s="19" t="s">
        <v>63</v>
      </c>
      <c r="C47" s="59" t="s">
        <v>201</v>
      </c>
      <c r="D47" s="35" t="s">
        <v>193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3">
        <f t="shared" si="2"/>
        <v>0</v>
      </c>
      <c r="Q47" s="33">
        <v>0</v>
      </c>
      <c r="R47" s="33">
        <f t="shared" si="3"/>
        <v>0</v>
      </c>
      <c r="S47" s="33">
        <v>0</v>
      </c>
      <c r="T47" s="33">
        <f t="shared" si="4"/>
        <v>0</v>
      </c>
      <c r="U47" s="53"/>
    </row>
    <row r="48" spans="1:21" ht="94.5">
      <c r="A48" s="18" t="s">
        <v>64</v>
      </c>
      <c r="B48" s="19" t="s">
        <v>65</v>
      </c>
      <c r="C48" s="59" t="s">
        <v>201</v>
      </c>
      <c r="D48" s="35" t="s">
        <v>193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3">
        <f t="shared" si="2"/>
        <v>0</v>
      </c>
      <c r="Q48" s="33">
        <v>0</v>
      </c>
      <c r="R48" s="33">
        <f t="shared" si="3"/>
        <v>0</v>
      </c>
      <c r="S48" s="33">
        <v>0</v>
      </c>
      <c r="T48" s="33">
        <f t="shared" si="4"/>
        <v>0</v>
      </c>
      <c r="U48" s="53"/>
    </row>
    <row r="49" spans="1:21" ht="47.25">
      <c r="A49" s="18" t="s">
        <v>66</v>
      </c>
      <c r="B49" s="19" t="s">
        <v>67</v>
      </c>
      <c r="C49" s="59" t="s">
        <v>201</v>
      </c>
      <c r="D49" s="35" t="s">
        <v>193</v>
      </c>
      <c r="E49" s="32">
        <f>E50+E54</f>
        <v>0.16</v>
      </c>
      <c r="F49" s="32">
        <f t="shared" ref="F49:T49" si="8">F50+F54</f>
        <v>0</v>
      </c>
      <c r="G49" s="32">
        <f t="shared" si="8"/>
        <v>16.29</v>
      </c>
      <c r="H49" s="32">
        <f t="shared" si="8"/>
        <v>0</v>
      </c>
      <c r="I49" s="32">
        <f t="shared" si="8"/>
        <v>0</v>
      </c>
      <c r="J49" s="32">
        <f t="shared" si="8"/>
        <v>0</v>
      </c>
      <c r="K49" s="32">
        <f t="shared" si="8"/>
        <v>0.16</v>
      </c>
      <c r="L49" s="32">
        <f t="shared" si="8"/>
        <v>0</v>
      </c>
      <c r="M49" s="32">
        <f t="shared" si="8"/>
        <v>17.452000000000002</v>
      </c>
      <c r="N49" s="32">
        <f t="shared" si="8"/>
        <v>0</v>
      </c>
      <c r="O49" s="32">
        <f t="shared" si="8"/>
        <v>0</v>
      </c>
      <c r="P49" s="32">
        <f t="shared" si="8"/>
        <v>0</v>
      </c>
      <c r="Q49" s="32">
        <f t="shared" si="8"/>
        <v>0</v>
      </c>
      <c r="R49" s="32">
        <f t="shared" si="8"/>
        <v>1.1620000000000006</v>
      </c>
      <c r="S49" s="32">
        <f t="shared" si="8"/>
        <v>0</v>
      </c>
      <c r="T49" s="32">
        <f t="shared" si="8"/>
        <v>0</v>
      </c>
      <c r="U49" s="53"/>
    </row>
    <row r="50" spans="1:21" ht="78.75">
      <c r="A50" s="18" t="s">
        <v>68</v>
      </c>
      <c r="B50" s="19" t="s">
        <v>69</v>
      </c>
      <c r="C50" s="59" t="s">
        <v>201</v>
      </c>
      <c r="D50" s="35" t="s">
        <v>193</v>
      </c>
      <c r="E50" s="32">
        <f>E51+E52</f>
        <v>0</v>
      </c>
      <c r="F50" s="32">
        <f t="shared" ref="F50:T50" si="9">F51+F52</f>
        <v>0</v>
      </c>
      <c r="G50" s="32">
        <f t="shared" si="9"/>
        <v>0</v>
      </c>
      <c r="H50" s="32">
        <f t="shared" si="9"/>
        <v>0</v>
      </c>
      <c r="I50" s="32">
        <f t="shared" si="9"/>
        <v>0</v>
      </c>
      <c r="J50" s="32">
        <f t="shared" si="9"/>
        <v>0</v>
      </c>
      <c r="K50" s="32">
        <f t="shared" si="9"/>
        <v>0</v>
      </c>
      <c r="L50" s="32">
        <f t="shared" si="9"/>
        <v>0</v>
      </c>
      <c r="M50" s="32">
        <f t="shared" si="9"/>
        <v>0</v>
      </c>
      <c r="N50" s="32">
        <f t="shared" si="9"/>
        <v>0</v>
      </c>
      <c r="O50" s="32">
        <f t="shared" si="9"/>
        <v>0</v>
      </c>
      <c r="P50" s="32">
        <f t="shared" si="9"/>
        <v>0</v>
      </c>
      <c r="Q50" s="32">
        <f t="shared" si="9"/>
        <v>0</v>
      </c>
      <c r="R50" s="32">
        <f t="shared" si="9"/>
        <v>0</v>
      </c>
      <c r="S50" s="32">
        <f t="shared" si="9"/>
        <v>0</v>
      </c>
      <c r="T50" s="32">
        <f t="shared" si="9"/>
        <v>0</v>
      </c>
      <c r="U50" s="53"/>
    </row>
    <row r="51" spans="1:21" ht="47.25">
      <c r="A51" s="18" t="s">
        <v>70</v>
      </c>
      <c r="B51" s="19" t="s">
        <v>71</v>
      </c>
      <c r="C51" s="59" t="s">
        <v>201</v>
      </c>
      <c r="D51" s="35" t="s">
        <v>193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3">
        <f t="shared" si="2"/>
        <v>0</v>
      </c>
      <c r="Q51" s="33">
        <v>0</v>
      </c>
      <c r="R51" s="33">
        <f t="shared" si="3"/>
        <v>0</v>
      </c>
      <c r="S51" s="33">
        <v>0</v>
      </c>
      <c r="T51" s="33">
        <f t="shared" si="4"/>
        <v>0</v>
      </c>
      <c r="U51" s="53"/>
    </row>
    <row r="52" spans="1:21" ht="78.75">
      <c r="A52" s="18" t="s">
        <v>72</v>
      </c>
      <c r="B52" s="19" t="s">
        <v>73</v>
      </c>
      <c r="C52" s="59" t="s">
        <v>201</v>
      </c>
      <c r="D52" s="35" t="s">
        <v>193</v>
      </c>
      <c r="E52" s="32">
        <f>SUM(E53)</f>
        <v>0</v>
      </c>
      <c r="F52" s="32">
        <f t="shared" ref="F52:T52" si="10">SUM(F53)</f>
        <v>0</v>
      </c>
      <c r="G52" s="32">
        <f t="shared" si="10"/>
        <v>0</v>
      </c>
      <c r="H52" s="32">
        <f t="shared" si="10"/>
        <v>0</v>
      </c>
      <c r="I52" s="32">
        <f t="shared" si="10"/>
        <v>0</v>
      </c>
      <c r="J52" s="32">
        <f t="shared" si="10"/>
        <v>0</v>
      </c>
      <c r="K52" s="32">
        <f t="shared" si="10"/>
        <v>0</v>
      </c>
      <c r="L52" s="32">
        <f t="shared" si="10"/>
        <v>0</v>
      </c>
      <c r="M52" s="32">
        <f t="shared" si="10"/>
        <v>0</v>
      </c>
      <c r="N52" s="32">
        <f t="shared" si="10"/>
        <v>0</v>
      </c>
      <c r="O52" s="32">
        <f t="shared" si="10"/>
        <v>0</v>
      </c>
      <c r="P52" s="32">
        <f t="shared" si="10"/>
        <v>0</v>
      </c>
      <c r="Q52" s="32">
        <f t="shared" si="10"/>
        <v>0</v>
      </c>
      <c r="R52" s="32">
        <f t="shared" si="10"/>
        <v>0</v>
      </c>
      <c r="S52" s="32">
        <f t="shared" si="10"/>
        <v>0</v>
      </c>
      <c r="T52" s="32">
        <f t="shared" si="10"/>
        <v>0</v>
      </c>
      <c r="U52" s="53"/>
    </row>
    <row r="53" spans="1:21" s="34" customFormat="1" ht="47.25">
      <c r="A53" s="31" t="s">
        <v>101</v>
      </c>
      <c r="B53" s="60" t="s">
        <v>102</v>
      </c>
      <c r="C53" s="61" t="s">
        <v>103</v>
      </c>
      <c r="D53" s="36" t="s">
        <v>150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3">
        <f t="shared" si="2"/>
        <v>0</v>
      </c>
      <c r="Q53" s="33">
        <v>0</v>
      </c>
      <c r="R53" s="33">
        <f t="shared" si="3"/>
        <v>0</v>
      </c>
      <c r="S53" s="33">
        <v>0</v>
      </c>
      <c r="T53" s="33">
        <f t="shared" si="4"/>
        <v>0</v>
      </c>
      <c r="U53" s="62"/>
    </row>
    <row r="54" spans="1:21" ht="47.25">
      <c r="A54" s="18" t="s">
        <v>74</v>
      </c>
      <c r="B54" s="19" t="s">
        <v>75</v>
      </c>
      <c r="C54" s="59" t="s">
        <v>201</v>
      </c>
      <c r="D54" s="35" t="s">
        <v>193</v>
      </c>
      <c r="E54" s="32">
        <f>E55+E56</f>
        <v>0.16</v>
      </c>
      <c r="F54" s="32">
        <f t="shared" ref="F54:T54" si="11">F55+F56</f>
        <v>0</v>
      </c>
      <c r="G54" s="32">
        <f t="shared" si="11"/>
        <v>16.29</v>
      </c>
      <c r="H54" s="32">
        <f t="shared" si="11"/>
        <v>0</v>
      </c>
      <c r="I54" s="32">
        <f t="shared" si="11"/>
        <v>0</v>
      </c>
      <c r="J54" s="32">
        <f t="shared" si="11"/>
        <v>0</v>
      </c>
      <c r="K54" s="32">
        <f t="shared" si="11"/>
        <v>0.16</v>
      </c>
      <c r="L54" s="32">
        <f t="shared" si="11"/>
        <v>0</v>
      </c>
      <c r="M54" s="32">
        <f t="shared" si="11"/>
        <v>17.452000000000002</v>
      </c>
      <c r="N54" s="32">
        <f t="shared" si="11"/>
        <v>0</v>
      </c>
      <c r="O54" s="32">
        <f t="shared" si="11"/>
        <v>0</v>
      </c>
      <c r="P54" s="32">
        <f t="shared" si="11"/>
        <v>0</v>
      </c>
      <c r="Q54" s="32">
        <f t="shared" si="11"/>
        <v>0</v>
      </c>
      <c r="R54" s="32">
        <f t="shared" si="11"/>
        <v>1.1620000000000006</v>
      </c>
      <c r="S54" s="32">
        <f t="shared" si="11"/>
        <v>0</v>
      </c>
      <c r="T54" s="32">
        <f t="shared" si="11"/>
        <v>0</v>
      </c>
      <c r="U54" s="53"/>
    </row>
    <row r="55" spans="1:21" ht="31.5">
      <c r="A55" s="18" t="s">
        <v>76</v>
      </c>
      <c r="B55" s="19" t="s">
        <v>77</v>
      </c>
      <c r="C55" s="59" t="s">
        <v>201</v>
      </c>
      <c r="D55" s="35" t="s">
        <v>193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3">
        <f t="shared" si="2"/>
        <v>0</v>
      </c>
      <c r="Q55" s="33">
        <v>0</v>
      </c>
      <c r="R55" s="33">
        <f t="shared" si="3"/>
        <v>0</v>
      </c>
      <c r="S55" s="33">
        <v>0</v>
      </c>
      <c r="T55" s="33">
        <f t="shared" si="4"/>
        <v>0</v>
      </c>
      <c r="U55" s="53"/>
    </row>
    <row r="56" spans="1:21" ht="47.25">
      <c r="A56" s="18" t="s">
        <v>78</v>
      </c>
      <c r="B56" s="19" t="s">
        <v>79</v>
      </c>
      <c r="C56" s="59" t="s">
        <v>201</v>
      </c>
      <c r="D56" s="35" t="s">
        <v>193</v>
      </c>
      <c r="E56" s="32">
        <f>SUM(E57:E72)</f>
        <v>0.16</v>
      </c>
      <c r="F56" s="32">
        <f t="shared" ref="F56:T56" si="12">SUM(F57:F72)</f>
        <v>0</v>
      </c>
      <c r="G56" s="32">
        <f t="shared" si="12"/>
        <v>16.29</v>
      </c>
      <c r="H56" s="32">
        <f t="shared" si="12"/>
        <v>0</v>
      </c>
      <c r="I56" s="32">
        <f t="shared" si="12"/>
        <v>0</v>
      </c>
      <c r="J56" s="32">
        <f t="shared" si="12"/>
        <v>0</v>
      </c>
      <c r="K56" s="32">
        <f t="shared" si="12"/>
        <v>0.16</v>
      </c>
      <c r="L56" s="32">
        <f t="shared" si="12"/>
        <v>0</v>
      </c>
      <c r="M56" s="32">
        <f t="shared" si="12"/>
        <v>17.452000000000002</v>
      </c>
      <c r="N56" s="32">
        <f t="shared" si="12"/>
        <v>0</v>
      </c>
      <c r="O56" s="32">
        <f t="shared" si="12"/>
        <v>0</v>
      </c>
      <c r="P56" s="32">
        <f t="shared" si="12"/>
        <v>0</v>
      </c>
      <c r="Q56" s="32">
        <f t="shared" si="12"/>
        <v>0</v>
      </c>
      <c r="R56" s="32">
        <f t="shared" si="12"/>
        <v>1.1620000000000006</v>
      </c>
      <c r="S56" s="32">
        <f t="shared" si="12"/>
        <v>0</v>
      </c>
      <c r="T56" s="32">
        <f t="shared" si="12"/>
        <v>0</v>
      </c>
      <c r="U56" s="53"/>
    </row>
    <row r="57" spans="1:21" s="34" customFormat="1" ht="31.5">
      <c r="A57" s="54" t="s">
        <v>104</v>
      </c>
      <c r="B57" s="30" t="s">
        <v>105</v>
      </c>
      <c r="C57" s="61" t="s">
        <v>106</v>
      </c>
      <c r="D57" s="63" t="s">
        <v>144</v>
      </c>
      <c r="E57" s="55">
        <v>0</v>
      </c>
      <c r="F57" s="56">
        <v>0</v>
      </c>
      <c r="G57" s="56">
        <v>3.3</v>
      </c>
      <c r="H57" s="56">
        <v>0</v>
      </c>
      <c r="I57" s="57">
        <v>0</v>
      </c>
      <c r="J57" s="32">
        <v>0</v>
      </c>
      <c r="K57" s="32">
        <v>0</v>
      </c>
      <c r="L57" s="32">
        <v>0</v>
      </c>
      <c r="M57" s="32">
        <v>3.21</v>
      </c>
      <c r="N57" s="32">
        <v>0</v>
      </c>
      <c r="O57" s="32">
        <v>0</v>
      </c>
      <c r="P57" s="33">
        <f t="shared" si="2"/>
        <v>0</v>
      </c>
      <c r="Q57" s="33">
        <v>0</v>
      </c>
      <c r="R57" s="33">
        <f t="shared" si="3"/>
        <v>-8.9999999999999858E-2</v>
      </c>
      <c r="S57" s="33">
        <v>0</v>
      </c>
      <c r="T57" s="33">
        <f t="shared" si="4"/>
        <v>0</v>
      </c>
      <c r="U57" s="69"/>
    </row>
    <row r="58" spans="1:21" s="34" customFormat="1" ht="31.5">
      <c r="A58" s="54" t="s">
        <v>107</v>
      </c>
      <c r="B58" s="30" t="s">
        <v>108</v>
      </c>
      <c r="C58" s="61" t="s">
        <v>109</v>
      </c>
      <c r="D58" s="63" t="s">
        <v>149</v>
      </c>
      <c r="E58" s="55">
        <f>Y58</f>
        <v>0</v>
      </c>
      <c r="F58" s="56">
        <v>0</v>
      </c>
      <c r="G58" s="56">
        <f>AA58</f>
        <v>0</v>
      </c>
      <c r="H58" s="56">
        <v>0</v>
      </c>
      <c r="I58" s="57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3">
        <f t="shared" si="2"/>
        <v>0</v>
      </c>
      <c r="Q58" s="33">
        <v>0</v>
      </c>
      <c r="R58" s="33">
        <f t="shared" si="3"/>
        <v>0</v>
      </c>
      <c r="S58" s="33">
        <v>0</v>
      </c>
      <c r="T58" s="33">
        <f t="shared" si="4"/>
        <v>0</v>
      </c>
      <c r="U58" s="69"/>
    </row>
    <row r="59" spans="1:21" s="34" customFormat="1" ht="31.5">
      <c r="A59" s="54" t="s">
        <v>110</v>
      </c>
      <c r="B59" s="30" t="s">
        <v>154</v>
      </c>
      <c r="C59" s="61" t="s">
        <v>155</v>
      </c>
      <c r="D59" s="63" t="s">
        <v>145</v>
      </c>
      <c r="E59" s="55">
        <v>0</v>
      </c>
      <c r="F59" s="56">
        <v>0</v>
      </c>
      <c r="G59" s="56">
        <v>6.06</v>
      </c>
      <c r="H59" s="56">
        <v>0</v>
      </c>
      <c r="I59" s="57">
        <v>0</v>
      </c>
      <c r="J59" s="32">
        <v>0</v>
      </c>
      <c r="K59" s="32">
        <v>0</v>
      </c>
      <c r="L59" s="32">
        <v>0</v>
      </c>
      <c r="M59" s="32">
        <v>6.8170000000000002</v>
      </c>
      <c r="N59" s="32">
        <v>0</v>
      </c>
      <c r="O59" s="32">
        <v>0</v>
      </c>
      <c r="P59" s="33">
        <f t="shared" si="2"/>
        <v>0</v>
      </c>
      <c r="Q59" s="33">
        <v>0</v>
      </c>
      <c r="R59" s="33">
        <f t="shared" si="3"/>
        <v>0.75700000000000056</v>
      </c>
      <c r="S59" s="33">
        <v>0</v>
      </c>
      <c r="T59" s="33">
        <f t="shared" si="4"/>
        <v>0</v>
      </c>
      <c r="U59" s="69"/>
    </row>
    <row r="60" spans="1:21" s="34" customFormat="1" ht="31.5">
      <c r="A60" s="54" t="s">
        <v>113</v>
      </c>
      <c r="B60" s="30" t="s">
        <v>111</v>
      </c>
      <c r="C60" s="61" t="s">
        <v>112</v>
      </c>
      <c r="D60" s="64" t="s">
        <v>146</v>
      </c>
      <c r="E60" s="55">
        <v>0</v>
      </c>
      <c r="F60" s="56">
        <v>0</v>
      </c>
      <c r="G60" s="56">
        <v>0</v>
      </c>
      <c r="H60" s="56">
        <v>0</v>
      </c>
      <c r="I60" s="57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3">
        <f t="shared" si="2"/>
        <v>0</v>
      </c>
      <c r="Q60" s="33">
        <v>0</v>
      </c>
      <c r="R60" s="33">
        <f t="shared" si="3"/>
        <v>0</v>
      </c>
      <c r="S60" s="33">
        <v>0</v>
      </c>
      <c r="T60" s="33">
        <f t="shared" si="4"/>
        <v>0</v>
      </c>
      <c r="U60" s="69"/>
    </row>
    <row r="61" spans="1:21" s="34" customFormat="1" ht="31.5">
      <c r="A61" s="54" t="s">
        <v>116</v>
      </c>
      <c r="B61" s="30" t="s">
        <v>156</v>
      </c>
      <c r="C61" s="61" t="s">
        <v>157</v>
      </c>
      <c r="D61" s="64" t="s">
        <v>147</v>
      </c>
      <c r="E61" s="55">
        <f>Y61</f>
        <v>0</v>
      </c>
      <c r="F61" s="56">
        <v>0</v>
      </c>
      <c r="G61" s="56">
        <f>AA61</f>
        <v>0</v>
      </c>
      <c r="H61" s="56">
        <v>0</v>
      </c>
      <c r="I61" s="57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3">
        <f t="shared" si="2"/>
        <v>0</v>
      </c>
      <c r="Q61" s="33">
        <v>0</v>
      </c>
      <c r="R61" s="33">
        <f t="shared" si="3"/>
        <v>0</v>
      </c>
      <c r="S61" s="33">
        <v>0</v>
      </c>
      <c r="T61" s="33">
        <f t="shared" si="4"/>
        <v>0</v>
      </c>
      <c r="U61" s="69"/>
    </row>
    <row r="62" spans="1:21" s="34" customFormat="1" ht="31.5">
      <c r="A62" s="54" t="s">
        <v>119</v>
      </c>
      <c r="B62" s="30" t="s">
        <v>158</v>
      </c>
      <c r="C62" s="61" t="s">
        <v>159</v>
      </c>
      <c r="D62" s="64" t="s">
        <v>184</v>
      </c>
      <c r="E62" s="55">
        <v>0.16</v>
      </c>
      <c r="F62" s="56">
        <v>0</v>
      </c>
      <c r="G62" s="56">
        <v>1</v>
      </c>
      <c r="H62" s="56">
        <v>0</v>
      </c>
      <c r="I62" s="57">
        <v>0</v>
      </c>
      <c r="J62" s="32">
        <v>0</v>
      </c>
      <c r="K62" s="32">
        <v>0.16</v>
      </c>
      <c r="L62" s="32">
        <v>0</v>
      </c>
      <c r="M62" s="32">
        <v>1.39</v>
      </c>
      <c r="N62" s="32">
        <v>0</v>
      </c>
      <c r="O62" s="32">
        <v>0</v>
      </c>
      <c r="P62" s="33">
        <f t="shared" ref="P62:P71" si="13">K62-E62</f>
        <v>0</v>
      </c>
      <c r="Q62" s="33">
        <v>0</v>
      </c>
      <c r="R62" s="33">
        <f t="shared" ref="R62:R71" si="14">M62-G62</f>
        <v>0.3899999999999999</v>
      </c>
      <c r="S62" s="33">
        <v>0</v>
      </c>
      <c r="T62" s="33">
        <f t="shared" ref="T62:T71" si="15">O62-I62</f>
        <v>0</v>
      </c>
      <c r="U62" s="69"/>
    </row>
    <row r="63" spans="1:21" s="34" customFormat="1" ht="31.5">
      <c r="A63" s="54" t="s">
        <v>160</v>
      </c>
      <c r="B63" s="30" t="s">
        <v>161</v>
      </c>
      <c r="C63" s="61" t="s">
        <v>162</v>
      </c>
      <c r="D63" s="64" t="s">
        <v>185</v>
      </c>
      <c r="E63" s="55">
        <v>0</v>
      </c>
      <c r="F63" s="56">
        <v>0</v>
      </c>
      <c r="G63" s="56">
        <v>2.44</v>
      </c>
      <c r="H63" s="56">
        <v>0</v>
      </c>
      <c r="I63" s="57">
        <v>0</v>
      </c>
      <c r="J63" s="32">
        <v>0</v>
      </c>
      <c r="K63" s="32">
        <v>0</v>
      </c>
      <c r="L63" s="32">
        <v>0</v>
      </c>
      <c r="M63" s="32">
        <v>2.6930000000000001</v>
      </c>
      <c r="N63" s="32">
        <v>0</v>
      </c>
      <c r="O63" s="32">
        <v>0</v>
      </c>
      <c r="P63" s="33">
        <f t="shared" si="13"/>
        <v>0</v>
      </c>
      <c r="Q63" s="33">
        <v>0</v>
      </c>
      <c r="R63" s="33">
        <f t="shared" si="14"/>
        <v>0.25300000000000011</v>
      </c>
      <c r="S63" s="33">
        <v>0</v>
      </c>
      <c r="T63" s="33">
        <f t="shared" si="15"/>
        <v>0</v>
      </c>
      <c r="U63" s="69"/>
    </row>
    <row r="64" spans="1:21" s="34" customFormat="1" ht="31.5">
      <c r="A64" s="54" t="s">
        <v>163</v>
      </c>
      <c r="B64" s="30" t="s">
        <v>164</v>
      </c>
      <c r="C64" s="61" t="s">
        <v>165</v>
      </c>
      <c r="D64" s="64" t="s">
        <v>186</v>
      </c>
      <c r="E64" s="55">
        <v>0</v>
      </c>
      <c r="F64" s="56">
        <v>0</v>
      </c>
      <c r="G64" s="56">
        <v>1</v>
      </c>
      <c r="H64" s="56">
        <v>0</v>
      </c>
      <c r="I64" s="57">
        <v>0</v>
      </c>
      <c r="J64" s="32">
        <v>0</v>
      </c>
      <c r="K64" s="32">
        <v>0</v>
      </c>
      <c r="L64" s="32">
        <v>0</v>
      </c>
      <c r="M64" s="32">
        <v>0.97399999999999998</v>
      </c>
      <c r="N64" s="32">
        <v>0</v>
      </c>
      <c r="O64" s="32">
        <v>0</v>
      </c>
      <c r="P64" s="33">
        <f t="shared" si="13"/>
        <v>0</v>
      </c>
      <c r="Q64" s="33">
        <v>0</v>
      </c>
      <c r="R64" s="33">
        <f t="shared" si="14"/>
        <v>-2.6000000000000023E-2</v>
      </c>
      <c r="S64" s="33">
        <v>0</v>
      </c>
      <c r="T64" s="33">
        <f t="shared" si="15"/>
        <v>0</v>
      </c>
      <c r="U64" s="69"/>
    </row>
    <row r="65" spans="1:21" s="34" customFormat="1" ht="31.5">
      <c r="A65" s="54" t="s">
        <v>166</v>
      </c>
      <c r="B65" s="30" t="s">
        <v>167</v>
      </c>
      <c r="C65" s="61" t="s">
        <v>168</v>
      </c>
      <c r="D65" s="64" t="s">
        <v>187</v>
      </c>
      <c r="E65" s="55">
        <v>0</v>
      </c>
      <c r="F65" s="56">
        <v>0</v>
      </c>
      <c r="G65" s="56">
        <v>0.56000000000000005</v>
      </c>
      <c r="H65" s="56">
        <v>0</v>
      </c>
      <c r="I65" s="57">
        <v>0</v>
      </c>
      <c r="J65" s="32">
        <v>0</v>
      </c>
      <c r="K65" s="32">
        <v>0</v>
      </c>
      <c r="L65" s="32">
        <v>0</v>
      </c>
      <c r="M65" s="32">
        <v>0.56899999999999995</v>
      </c>
      <c r="N65" s="32">
        <v>0</v>
      </c>
      <c r="O65" s="32">
        <v>0</v>
      </c>
      <c r="P65" s="33">
        <f t="shared" si="13"/>
        <v>0</v>
      </c>
      <c r="Q65" s="33">
        <v>0</v>
      </c>
      <c r="R65" s="33">
        <f t="shared" si="14"/>
        <v>8.999999999999897E-3</v>
      </c>
      <c r="S65" s="33">
        <v>0</v>
      </c>
      <c r="T65" s="33">
        <f t="shared" si="15"/>
        <v>0</v>
      </c>
      <c r="U65" s="69"/>
    </row>
    <row r="66" spans="1:21" s="34" customFormat="1" ht="31.5">
      <c r="A66" s="54" t="s">
        <v>169</v>
      </c>
      <c r="B66" s="30" t="s">
        <v>170</v>
      </c>
      <c r="C66" s="61" t="s">
        <v>171</v>
      </c>
      <c r="D66" s="64" t="s">
        <v>188</v>
      </c>
      <c r="E66" s="55">
        <v>0</v>
      </c>
      <c r="F66" s="56">
        <v>0</v>
      </c>
      <c r="G66" s="56">
        <v>0</v>
      </c>
      <c r="H66" s="56">
        <v>0</v>
      </c>
      <c r="I66" s="57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3">
        <f t="shared" si="13"/>
        <v>0</v>
      </c>
      <c r="Q66" s="33">
        <v>0</v>
      </c>
      <c r="R66" s="33">
        <f t="shared" si="14"/>
        <v>0</v>
      </c>
      <c r="S66" s="33">
        <v>0</v>
      </c>
      <c r="T66" s="33">
        <f t="shared" si="15"/>
        <v>0</v>
      </c>
      <c r="U66" s="69"/>
    </row>
    <row r="67" spans="1:21" s="34" customFormat="1" ht="47.25">
      <c r="A67" s="54" t="s">
        <v>172</v>
      </c>
      <c r="B67" s="58" t="s">
        <v>173</v>
      </c>
      <c r="C67" s="65" t="s">
        <v>174</v>
      </c>
      <c r="D67" s="64" t="s">
        <v>189</v>
      </c>
      <c r="E67" s="55">
        <v>0</v>
      </c>
      <c r="F67" s="56">
        <v>0</v>
      </c>
      <c r="G67" s="56">
        <v>0</v>
      </c>
      <c r="H67" s="56">
        <v>0</v>
      </c>
      <c r="I67" s="57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3">
        <f t="shared" si="13"/>
        <v>0</v>
      </c>
      <c r="Q67" s="33">
        <v>0</v>
      </c>
      <c r="R67" s="33">
        <f t="shared" si="14"/>
        <v>0</v>
      </c>
      <c r="S67" s="33">
        <v>0</v>
      </c>
      <c r="T67" s="33">
        <f t="shared" si="15"/>
        <v>0</v>
      </c>
      <c r="U67" s="69"/>
    </row>
    <row r="68" spans="1:21" s="34" customFormat="1" ht="31.5">
      <c r="A68" s="54" t="s">
        <v>175</v>
      </c>
      <c r="B68" s="58" t="s">
        <v>176</v>
      </c>
      <c r="C68" s="65" t="s">
        <v>177</v>
      </c>
      <c r="D68" s="64" t="s">
        <v>190</v>
      </c>
      <c r="E68" s="55">
        <v>0</v>
      </c>
      <c r="F68" s="56">
        <v>0</v>
      </c>
      <c r="G68" s="56">
        <f>AA68</f>
        <v>0</v>
      </c>
      <c r="H68" s="56">
        <v>0</v>
      </c>
      <c r="I68" s="57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3">
        <f t="shared" si="13"/>
        <v>0</v>
      </c>
      <c r="Q68" s="33">
        <v>0</v>
      </c>
      <c r="R68" s="33">
        <f t="shared" si="14"/>
        <v>0</v>
      </c>
      <c r="S68" s="33">
        <v>0</v>
      </c>
      <c r="T68" s="33">
        <f t="shared" si="15"/>
        <v>0</v>
      </c>
      <c r="U68" s="69"/>
    </row>
    <row r="69" spans="1:21" s="34" customFormat="1" ht="31.5">
      <c r="A69" s="54" t="s">
        <v>178</v>
      </c>
      <c r="B69" s="58" t="s">
        <v>179</v>
      </c>
      <c r="C69" s="65" t="s">
        <v>180</v>
      </c>
      <c r="D69" s="64" t="s">
        <v>191</v>
      </c>
      <c r="E69" s="55">
        <v>0</v>
      </c>
      <c r="F69" s="56">
        <v>0</v>
      </c>
      <c r="G69" s="56">
        <v>1.93</v>
      </c>
      <c r="H69" s="56">
        <v>0</v>
      </c>
      <c r="I69" s="57">
        <v>0</v>
      </c>
      <c r="J69" s="32">
        <v>0</v>
      </c>
      <c r="K69" s="32">
        <v>0</v>
      </c>
      <c r="L69" s="32">
        <v>0</v>
      </c>
      <c r="M69" s="32">
        <v>1.7989999999999999</v>
      </c>
      <c r="N69" s="32">
        <v>0</v>
      </c>
      <c r="O69" s="32">
        <v>0</v>
      </c>
      <c r="P69" s="33">
        <f t="shared" si="13"/>
        <v>0</v>
      </c>
      <c r="Q69" s="33">
        <v>0</v>
      </c>
      <c r="R69" s="33">
        <f t="shared" si="14"/>
        <v>-0.13100000000000001</v>
      </c>
      <c r="S69" s="33">
        <v>0</v>
      </c>
      <c r="T69" s="33">
        <f t="shared" si="15"/>
        <v>0</v>
      </c>
      <c r="U69" s="69"/>
    </row>
    <row r="70" spans="1:21" s="34" customFormat="1" ht="31.5">
      <c r="A70" s="54" t="s">
        <v>181</v>
      </c>
      <c r="B70" s="58" t="s">
        <v>114</v>
      </c>
      <c r="C70" s="65" t="s">
        <v>115</v>
      </c>
      <c r="D70" s="64" t="s">
        <v>146</v>
      </c>
      <c r="E70" s="55">
        <v>0</v>
      </c>
      <c r="F70" s="56">
        <v>0</v>
      </c>
      <c r="G70" s="56">
        <v>0</v>
      </c>
      <c r="H70" s="56">
        <v>0</v>
      </c>
      <c r="I70" s="57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3">
        <f t="shared" si="13"/>
        <v>0</v>
      </c>
      <c r="Q70" s="33">
        <v>0</v>
      </c>
      <c r="R70" s="33">
        <f t="shared" si="14"/>
        <v>0</v>
      </c>
      <c r="S70" s="33">
        <v>0</v>
      </c>
      <c r="T70" s="33">
        <f t="shared" si="15"/>
        <v>0</v>
      </c>
      <c r="U70" s="69"/>
    </row>
    <row r="71" spans="1:21" s="34" customFormat="1" ht="31.5">
      <c r="A71" s="54" t="s">
        <v>182</v>
      </c>
      <c r="B71" s="58" t="s">
        <v>117</v>
      </c>
      <c r="C71" s="65" t="s">
        <v>118</v>
      </c>
      <c r="D71" s="64" t="s">
        <v>192</v>
      </c>
      <c r="E71" s="55">
        <v>0</v>
      </c>
      <c r="F71" s="56">
        <v>0</v>
      </c>
      <c r="G71" s="56">
        <v>0</v>
      </c>
      <c r="H71" s="56">
        <v>0</v>
      </c>
      <c r="I71" s="57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3">
        <f t="shared" si="13"/>
        <v>0</v>
      </c>
      <c r="Q71" s="33">
        <v>0</v>
      </c>
      <c r="R71" s="33">
        <f t="shared" si="14"/>
        <v>0</v>
      </c>
      <c r="S71" s="33">
        <v>0</v>
      </c>
      <c r="T71" s="33">
        <f t="shared" si="15"/>
        <v>0</v>
      </c>
      <c r="U71" s="69"/>
    </row>
    <row r="72" spans="1:21" s="34" customFormat="1" ht="31.5">
      <c r="A72" s="54" t="s">
        <v>183</v>
      </c>
      <c r="B72" s="58" t="s">
        <v>120</v>
      </c>
      <c r="C72" s="65" t="s">
        <v>121</v>
      </c>
      <c r="D72" s="64" t="s">
        <v>148</v>
      </c>
      <c r="E72" s="66">
        <v>0</v>
      </c>
      <c r="F72" s="51">
        <v>0</v>
      </c>
      <c r="G72" s="51">
        <v>0</v>
      </c>
      <c r="H72" s="51">
        <v>0</v>
      </c>
      <c r="I72" s="51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3">
        <f t="shared" si="2"/>
        <v>0</v>
      </c>
      <c r="Q72" s="33">
        <v>0</v>
      </c>
      <c r="R72" s="33">
        <f t="shared" si="3"/>
        <v>0</v>
      </c>
      <c r="S72" s="33">
        <v>0</v>
      </c>
      <c r="T72" s="33">
        <f t="shared" si="4"/>
        <v>0</v>
      </c>
      <c r="U72" s="69"/>
    </row>
    <row r="73" spans="1:21" ht="47.25">
      <c r="A73" s="18" t="s">
        <v>80</v>
      </c>
      <c r="B73" s="19" t="s">
        <v>81</v>
      </c>
      <c r="C73" s="67" t="s">
        <v>201</v>
      </c>
      <c r="D73" s="53" t="s">
        <v>193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3">
        <f t="shared" si="2"/>
        <v>0</v>
      </c>
      <c r="Q73" s="33">
        <v>0</v>
      </c>
      <c r="R73" s="33">
        <f t="shared" si="3"/>
        <v>0</v>
      </c>
      <c r="S73" s="33">
        <v>0</v>
      </c>
      <c r="T73" s="33">
        <f t="shared" si="4"/>
        <v>0</v>
      </c>
      <c r="U73" s="53"/>
    </row>
    <row r="74" spans="1:21" ht="47.25">
      <c r="A74" s="18" t="s">
        <v>82</v>
      </c>
      <c r="B74" s="19" t="s">
        <v>83</v>
      </c>
      <c r="C74" s="67" t="s">
        <v>201</v>
      </c>
      <c r="D74" s="53" t="s">
        <v>193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3">
        <f t="shared" si="2"/>
        <v>0</v>
      </c>
      <c r="Q74" s="33">
        <v>0</v>
      </c>
      <c r="R74" s="33">
        <f t="shared" si="3"/>
        <v>0</v>
      </c>
      <c r="S74" s="33">
        <v>0</v>
      </c>
      <c r="T74" s="33">
        <f t="shared" si="4"/>
        <v>0</v>
      </c>
      <c r="U74" s="53"/>
    </row>
    <row r="75" spans="1:21" ht="47.25">
      <c r="A75" s="18" t="s">
        <v>84</v>
      </c>
      <c r="B75" s="19" t="s">
        <v>85</v>
      </c>
      <c r="C75" s="67" t="s">
        <v>201</v>
      </c>
      <c r="D75" s="53" t="s">
        <v>193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3">
        <f t="shared" si="2"/>
        <v>0</v>
      </c>
      <c r="Q75" s="33">
        <v>0</v>
      </c>
      <c r="R75" s="33">
        <f t="shared" si="3"/>
        <v>0</v>
      </c>
      <c r="S75" s="33">
        <v>0</v>
      </c>
      <c r="T75" s="33">
        <f t="shared" si="4"/>
        <v>0</v>
      </c>
      <c r="U75" s="53"/>
    </row>
    <row r="76" spans="1:21" ht="47.25">
      <c r="A76" s="18" t="s">
        <v>86</v>
      </c>
      <c r="B76" s="19" t="s">
        <v>87</v>
      </c>
      <c r="C76" s="67" t="s">
        <v>201</v>
      </c>
      <c r="D76" s="53" t="s">
        <v>193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3">
        <f t="shared" si="2"/>
        <v>0</v>
      </c>
      <c r="Q76" s="33">
        <v>0</v>
      </c>
      <c r="R76" s="33">
        <f t="shared" si="3"/>
        <v>0</v>
      </c>
      <c r="S76" s="33">
        <v>0</v>
      </c>
      <c r="T76" s="33">
        <f t="shared" si="4"/>
        <v>0</v>
      </c>
      <c r="U76" s="53"/>
    </row>
    <row r="77" spans="1:21" ht="47.25">
      <c r="A77" s="18" t="s">
        <v>88</v>
      </c>
      <c r="B77" s="19" t="s">
        <v>89</v>
      </c>
      <c r="C77" s="67" t="s">
        <v>201</v>
      </c>
      <c r="D77" s="53" t="s">
        <v>193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3">
        <f t="shared" si="2"/>
        <v>0</v>
      </c>
      <c r="Q77" s="33">
        <v>0</v>
      </c>
      <c r="R77" s="33">
        <f t="shared" si="3"/>
        <v>0</v>
      </c>
      <c r="S77" s="33">
        <v>0</v>
      </c>
      <c r="T77" s="33">
        <f t="shared" si="4"/>
        <v>0</v>
      </c>
      <c r="U77" s="53"/>
    </row>
    <row r="78" spans="1:21" ht="63">
      <c r="A78" s="18" t="s">
        <v>90</v>
      </c>
      <c r="B78" s="19" t="s">
        <v>91</v>
      </c>
      <c r="C78" s="67" t="s">
        <v>201</v>
      </c>
      <c r="D78" s="53" t="s">
        <v>193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3">
        <f t="shared" si="2"/>
        <v>0</v>
      </c>
      <c r="Q78" s="33">
        <v>0</v>
      </c>
      <c r="R78" s="33">
        <f t="shared" si="3"/>
        <v>0</v>
      </c>
      <c r="S78" s="33">
        <v>0</v>
      </c>
      <c r="T78" s="33">
        <f t="shared" si="4"/>
        <v>0</v>
      </c>
      <c r="U78" s="53"/>
    </row>
    <row r="79" spans="1:21" ht="63">
      <c r="A79" s="18" t="s">
        <v>92</v>
      </c>
      <c r="B79" s="19" t="s">
        <v>93</v>
      </c>
      <c r="C79" s="67" t="s">
        <v>201</v>
      </c>
      <c r="D79" s="53" t="s">
        <v>193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3">
        <f t="shared" si="2"/>
        <v>0</v>
      </c>
      <c r="Q79" s="33">
        <v>0</v>
      </c>
      <c r="R79" s="33">
        <f t="shared" si="3"/>
        <v>0</v>
      </c>
      <c r="S79" s="33">
        <v>0</v>
      </c>
      <c r="T79" s="33">
        <f t="shared" si="4"/>
        <v>0</v>
      </c>
      <c r="U79" s="53"/>
    </row>
    <row r="80" spans="1:21" ht="63">
      <c r="A80" s="18" t="s">
        <v>94</v>
      </c>
      <c r="B80" s="19" t="s">
        <v>95</v>
      </c>
      <c r="C80" s="67" t="s">
        <v>201</v>
      </c>
      <c r="D80" s="53" t="s">
        <v>193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3">
        <f t="shared" si="2"/>
        <v>0</v>
      </c>
      <c r="Q80" s="33">
        <v>0</v>
      </c>
      <c r="R80" s="33">
        <f t="shared" si="3"/>
        <v>0</v>
      </c>
      <c r="S80" s="33">
        <v>0</v>
      </c>
      <c r="T80" s="33">
        <f t="shared" si="4"/>
        <v>0</v>
      </c>
      <c r="U80" s="53"/>
    </row>
    <row r="81" spans="1:21" ht="63">
      <c r="A81" s="18" t="s">
        <v>96</v>
      </c>
      <c r="B81" s="19" t="s">
        <v>97</v>
      </c>
      <c r="C81" s="67" t="s">
        <v>201</v>
      </c>
      <c r="D81" s="53" t="s">
        <v>193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3">
        <f t="shared" si="2"/>
        <v>0</v>
      </c>
      <c r="Q81" s="33">
        <v>0</v>
      </c>
      <c r="R81" s="33">
        <f t="shared" si="3"/>
        <v>0</v>
      </c>
      <c r="S81" s="33">
        <v>0</v>
      </c>
      <c r="T81" s="33">
        <f t="shared" si="4"/>
        <v>0</v>
      </c>
      <c r="U81" s="53"/>
    </row>
    <row r="82" spans="1:21" ht="63">
      <c r="A82" s="18" t="s">
        <v>122</v>
      </c>
      <c r="B82" s="19" t="s">
        <v>123</v>
      </c>
      <c r="C82" s="67" t="s">
        <v>201</v>
      </c>
      <c r="D82" s="53" t="s">
        <v>193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3">
        <f t="shared" si="2"/>
        <v>0</v>
      </c>
      <c r="Q82" s="33">
        <v>0</v>
      </c>
      <c r="R82" s="33">
        <f t="shared" si="3"/>
        <v>0</v>
      </c>
      <c r="S82" s="33">
        <v>0</v>
      </c>
      <c r="T82" s="33">
        <f t="shared" si="4"/>
        <v>0</v>
      </c>
      <c r="U82" s="53"/>
    </row>
    <row r="83" spans="1:21" ht="47.25">
      <c r="A83" s="18" t="s">
        <v>124</v>
      </c>
      <c r="B83" s="19" t="s">
        <v>125</v>
      </c>
      <c r="C83" s="67" t="s">
        <v>201</v>
      </c>
      <c r="D83" s="53" t="s">
        <v>193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3">
        <f t="shared" si="2"/>
        <v>0</v>
      </c>
      <c r="Q83" s="33">
        <v>0</v>
      </c>
      <c r="R83" s="33">
        <f t="shared" si="3"/>
        <v>0</v>
      </c>
      <c r="S83" s="33">
        <v>0</v>
      </c>
      <c r="T83" s="33">
        <f t="shared" si="4"/>
        <v>0</v>
      </c>
      <c r="U83" s="53"/>
    </row>
    <row r="84" spans="1:21" ht="63">
      <c r="A84" s="18" t="s">
        <v>126</v>
      </c>
      <c r="B84" s="19" t="s">
        <v>127</v>
      </c>
      <c r="C84" s="67" t="s">
        <v>201</v>
      </c>
      <c r="D84" s="53" t="s">
        <v>193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3">
        <f t="shared" si="2"/>
        <v>0</v>
      </c>
      <c r="Q84" s="33">
        <v>0</v>
      </c>
      <c r="R84" s="33">
        <f t="shared" si="3"/>
        <v>0</v>
      </c>
      <c r="S84" s="33">
        <v>0</v>
      </c>
      <c r="T84" s="33">
        <f t="shared" si="4"/>
        <v>0</v>
      </c>
      <c r="U84" s="53"/>
    </row>
    <row r="85" spans="1:21" ht="94.5">
      <c r="A85" s="18" t="s">
        <v>128</v>
      </c>
      <c r="B85" s="19" t="s">
        <v>129</v>
      </c>
      <c r="C85" s="67" t="s">
        <v>201</v>
      </c>
      <c r="D85" s="53" t="s">
        <v>193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3">
        <f t="shared" si="2"/>
        <v>0</v>
      </c>
      <c r="Q85" s="33">
        <v>0</v>
      </c>
      <c r="R85" s="33">
        <f t="shared" si="3"/>
        <v>0</v>
      </c>
      <c r="S85" s="33">
        <v>0</v>
      </c>
      <c r="T85" s="33">
        <f t="shared" si="4"/>
        <v>0</v>
      </c>
      <c r="U85" s="53"/>
    </row>
    <row r="86" spans="1:21" ht="78.75">
      <c r="A86" s="18" t="s">
        <v>130</v>
      </c>
      <c r="B86" s="19" t="s">
        <v>131</v>
      </c>
      <c r="C86" s="67" t="s">
        <v>201</v>
      </c>
      <c r="D86" s="53" t="s">
        <v>193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3">
        <f t="shared" si="2"/>
        <v>0</v>
      </c>
      <c r="Q86" s="33">
        <v>0</v>
      </c>
      <c r="R86" s="33">
        <f t="shared" si="3"/>
        <v>0</v>
      </c>
      <c r="S86" s="33">
        <v>0</v>
      </c>
      <c r="T86" s="33">
        <f t="shared" si="4"/>
        <v>0</v>
      </c>
      <c r="U86" s="53"/>
    </row>
    <row r="87" spans="1:21" ht="78.75">
      <c r="A87" s="18" t="s">
        <v>132</v>
      </c>
      <c r="B87" s="19" t="s">
        <v>133</v>
      </c>
      <c r="C87" s="67" t="s">
        <v>201</v>
      </c>
      <c r="D87" s="53" t="s">
        <v>193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3">
        <f t="shared" si="2"/>
        <v>0</v>
      </c>
      <c r="Q87" s="33">
        <v>0</v>
      </c>
      <c r="R87" s="33">
        <f t="shared" si="3"/>
        <v>0</v>
      </c>
      <c r="S87" s="33">
        <v>0</v>
      </c>
      <c r="T87" s="33">
        <f t="shared" si="4"/>
        <v>0</v>
      </c>
      <c r="U87" s="53"/>
    </row>
    <row r="88" spans="1:21" ht="47.25">
      <c r="A88" s="18" t="s">
        <v>134</v>
      </c>
      <c r="B88" s="19" t="s">
        <v>135</v>
      </c>
      <c r="C88" s="67" t="s">
        <v>201</v>
      </c>
      <c r="D88" s="53" t="s">
        <v>193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3">
        <f t="shared" si="2"/>
        <v>0</v>
      </c>
      <c r="Q88" s="33">
        <v>0</v>
      </c>
      <c r="R88" s="33">
        <f t="shared" si="3"/>
        <v>0</v>
      </c>
      <c r="S88" s="33">
        <v>0</v>
      </c>
      <c r="T88" s="33">
        <f t="shared" si="4"/>
        <v>0</v>
      </c>
      <c r="U88" s="53"/>
    </row>
    <row r="89" spans="1:21" ht="47.25">
      <c r="A89" s="18" t="s">
        <v>136</v>
      </c>
      <c r="B89" s="20" t="s">
        <v>137</v>
      </c>
      <c r="C89" s="67" t="s">
        <v>201</v>
      </c>
      <c r="D89" s="53" t="s">
        <v>193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3">
        <f t="shared" si="2"/>
        <v>0</v>
      </c>
      <c r="Q89" s="33">
        <v>0</v>
      </c>
      <c r="R89" s="33">
        <f t="shared" si="3"/>
        <v>0</v>
      </c>
      <c r="S89" s="33">
        <v>0</v>
      </c>
      <c r="T89" s="33">
        <f t="shared" si="4"/>
        <v>0</v>
      </c>
      <c r="U89" s="53"/>
    </row>
    <row r="90" spans="1:21" ht="31.5">
      <c r="A90" s="18" t="s">
        <v>138</v>
      </c>
      <c r="B90" s="20" t="s">
        <v>139</v>
      </c>
      <c r="C90" s="67" t="s">
        <v>201</v>
      </c>
      <c r="D90" s="53" t="s">
        <v>193</v>
      </c>
      <c r="E90" s="32">
        <f>SUM(E91)</f>
        <v>0</v>
      </c>
      <c r="F90" s="32">
        <f t="shared" ref="F90:T90" si="16">SUM(F91)</f>
        <v>0</v>
      </c>
      <c r="G90" s="32">
        <f t="shared" si="16"/>
        <v>0</v>
      </c>
      <c r="H90" s="32">
        <f t="shared" si="16"/>
        <v>0</v>
      </c>
      <c r="I90" s="32">
        <f>SUM(I91:I93)</f>
        <v>1</v>
      </c>
      <c r="J90" s="32">
        <f t="shared" ref="J90:T90" si="17">SUM(J91:J93)</f>
        <v>0</v>
      </c>
      <c r="K90" s="32">
        <f t="shared" si="17"/>
        <v>0</v>
      </c>
      <c r="L90" s="32">
        <f t="shared" si="17"/>
        <v>0</v>
      </c>
      <c r="M90" s="32">
        <f t="shared" si="17"/>
        <v>0</v>
      </c>
      <c r="N90" s="32">
        <f t="shared" si="17"/>
        <v>0</v>
      </c>
      <c r="O90" s="32">
        <f t="shared" si="17"/>
        <v>1</v>
      </c>
      <c r="P90" s="32">
        <f t="shared" si="17"/>
        <v>0</v>
      </c>
      <c r="Q90" s="32">
        <f t="shared" si="17"/>
        <v>0</v>
      </c>
      <c r="R90" s="32">
        <f t="shared" si="17"/>
        <v>0</v>
      </c>
      <c r="S90" s="32">
        <f t="shared" si="17"/>
        <v>0</v>
      </c>
      <c r="T90" s="32">
        <f t="shared" si="17"/>
        <v>0</v>
      </c>
      <c r="U90" s="53"/>
    </row>
    <row r="91" spans="1:21">
      <c r="A91" s="48" t="s">
        <v>140</v>
      </c>
      <c r="B91" s="30" t="s">
        <v>141</v>
      </c>
      <c r="C91" s="65" t="s">
        <v>142</v>
      </c>
      <c r="D91" s="53" t="s">
        <v>143</v>
      </c>
      <c r="E91" s="51">
        <v>0</v>
      </c>
      <c r="F91" s="51">
        <v>0</v>
      </c>
      <c r="G91" s="51">
        <v>0</v>
      </c>
      <c r="H91" s="51">
        <v>0</v>
      </c>
      <c r="I91" s="51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3">
        <f>K91-E91</f>
        <v>0</v>
      </c>
      <c r="Q91" s="33">
        <v>0</v>
      </c>
      <c r="R91" s="33">
        <f>M91-G91</f>
        <v>0</v>
      </c>
      <c r="S91" s="33">
        <v>0</v>
      </c>
      <c r="T91" s="33">
        <v>0</v>
      </c>
      <c r="U91" s="62"/>
    </row>
    <row r="92" spans="1:21" ht="31.5">
      <c r="A92" s="49" t="s">
        <v>194</v>
      </c>
      <c r="B92" s="52" t="s">
        <v>195</v>
      </c>
      <c r="C92" s="65" t="s">
        <v>196</v>
      </c>
      <c r="D92" s="68" t="s">
        <v>200</v>
      </c>
      <c r="E92" s="51">
        <v>0</v>
      </c>
      <c r="F92" s="51">
        <v>0</v>
      </c>
      <c r="G92" s="51">
        <v>0</v>
      </c>
      <c r="H92" s="51">
        <v>0</v>
      </c>
      <c r="I92" s="51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3">
        <f t="shared" ref="P92:P93" si="18">K92-E92</f>
        <v>0</v>
      </c>
      <c r="Q92" s="33">
        <v>0</v>
      </c>
      <c r="R92" s="33">
        <f t="shared" ref="R92" si="19">M92-G92</f>
        <v>0</v>
      </c>
      <c r="S92" s="33">
        <v>0</v>
      </c>
      <c r="T92" s="33">
        <v>0</v>
      </c>
      <c r="U92" s="50"/>
    </row>
    <row r="93" spans="1:21" ht="141.75">
      <c r="A93" s="31" t="s">
        <v>197</v>
      </c>
      <c r="B93" s="30" t="s">
        <v>198</v>
      </c>
      <c r="C93" s="65" t="s">
        <v>199</v>
      </c>
      <c r="D93" s="68" t="s">
        <v>193</v>
      </c>
      <c r="E93" s="51">
        <v>0</v>
      </c>
      <c r="F93" s="51">
        <v>0</v>
      </c>
      <c r="G93" s="51">
        <v>0</v>
      </c>
      <c r="H93" s="51">
        <v>0</v>
      </c>
      <c r="I93" s="51">
        <v>1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1</v>
      </c>
      <c r="P93" s="33">
        <f t="shared" si="18"/>
        <v>0</v>
      </c>
      <c r="Q93" s="33">
        <v>0</v>
      </c>
      <c r="R93" s="33">
        <v>0</v>
      </c>
      <c r="S93" s="33">
        <v>0</v>
      </c>
      <c r="T93" s="33">
        <v>0</v>
      </c>
      <c r="U93" s="50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6"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honeticPr fontId="35" type="noConversion"/>
  <printOptions horizontalCentered="1"/>
  <pageMargins left="0.48" right="0.39370078740157483" top="0.47" bottom="0.36" header="0.51181102362204722" footer="0.51181102362204722"/>
  <pageSetup paperSize="9" scale="11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MDE_Rychagovana</cp:lastModifiedBy>
  <cp:lastPrinted>2019-03-29T11:13:25Z</cp:lastPrinted>
  <dcterms:created xsi:type="dcterms:W3CDTF">2009-07-27T10:10:26Z</dcterms:created>
  <dcterms:modified xsi:type="dcterms:W3CDTF">2022-03-14T11:05:19Z</dcterms:modified>
</cp:coreProperties>
</file>